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20" windowHeight="897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(2)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(2)'!$A$1:$K$132</definedName>
  </definedNames>
  <calcPr fullCalcOnLoad="1"/>
</workbook>
</file>

<file path=xl/sharedStrings.xml><?xml version="1.0" encoding="utf-8"?>
<sst xmlns="http://schemas.openxmlformats.org/spreadsheetml/2006/main" count="288" uniqueCount="154">
  <si>
    <t>Показатель, единица измерения</t>
  </si>
  <si>
    <t>оценка</t>
  </si>
  <si>
    <t>прогноз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</si>
  <si>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</si>
  <si>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</si>
  <si>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</si>
  <si>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</si>
  <si>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</si>
  <si>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</si>
  <si>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</si>
  <si>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</si>
  <si>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</si>
  <si>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</si>
  <si>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</si>
  <si>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</si>
  <si>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</si>
  <si>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</si>
  <si>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</si>
  <si>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</si>
  <si>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</si>
  <si>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</si>
  <si>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</si>
  <si>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</si>
  <si>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</si>
  <si>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</si>
  <si>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</si>
  <si>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</si>
  <si>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</si>
  <si>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</si>
  <si>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</si>
  <si>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</si>
  <si>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</si>
  <si>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</si>
  <si>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</si>
  <si>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</si>
  <si>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</si>
  <si>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</si>
  <si>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</si>
  <si>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</si>
  <si>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</si>
  <si>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</si>
  <si>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</si>
  <si>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</si>
  <si>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</si>
  <si>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</si>
  <si>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</si>
  <si>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</si>
  <si>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</si>
  <si>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</si>
  <si>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</si>
  <si>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</si>
  <si>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</si>
  <si>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</si>
  <si>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</si>
  <si>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</si>
  <si>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</si>
  <si>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</si>
  <si>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растениеводства, млн. руб. в ценах соответствующих лет</t>
  </si>
  <si>
    <t>продукция животноводства, млн. руб. в действующих ценах</t>
  </si>
  <si>
    <t>Яйца - всего, млн. штук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</si>
  <si>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</si>
  <si>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</si>
  <si>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</si>
  <si>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</si>
  <si>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</si>
  <si>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</si>
  <si>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</si>
  <si>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</si>
  <si>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</si>
  <si>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</si>
  <si>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Численность экономически активного населения, тыс.чел.</t>
  </si>
  <si>
    <t>Среднесписочная численность работников (без занятых в ЛПХ И ИТД) по полному кругу предприятий и организаций, тыс.человек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</si>
  <si>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</si>
  <si>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</si>
  <si>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</si>
  <si>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</si>
  <si>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</si>
  <si>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</si>
  <si>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</si>
  <si>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</si>
  <si>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</si>
  <si>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</si>
  <si>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</si>
  <si>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</si>
  <si>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</si>
  <si>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</si>
  <si>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</si>
  <si>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</si>
  <si>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</si>
  <si>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 xml:space="preserve">Охват детей в возрасте 1-6 лет дошкольными учреждениями, % 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</si>
  <si>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</si>
  <si>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</si>
  <si>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</si>
  <si>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 xml:space="preserve">больничными койками, коек на 10 тыс.жителей 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</si>
  <si>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</si>
  <si>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</si>
  <si>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</si>
  <si>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</si>
  <si>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</si>
  <si>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</si>
  <si>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</si>
  <si>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</si>
  <si>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количество больничных коек, ед.</t>
  </si>
  <si>
    <t>2018 год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</si>
  <si>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</si>
  <si>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</si>
  <si>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</si>
  <si>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</si>
  <si>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млн.руб.</t>
  </si>
  <si>
    <t>в т.ч. по крупным и средним предприятиям, млн.руб</t>
  </si>
  <si>
    <t>-</t>
  </si>
  <si>
    <t>в % к предыдущему году в сопоставимых ценах</t>
  </si>
  <si>
    <t>2019 год</t>
  </si>
  <si>
    <t>к 2018 г.</t>
  </si>
  <si>
    <t xml:space="preserve">2019 г. в % </t>
  </si>
  <si>
    <t>поселения Тбилисского района</t>
  </si>
  <si>
    <t xml:space="preserve">решением Совета </t>
  </si>
  <si>
    <t xml:space="preserve">Тбилисского сельского поселения </t>
  </si>
  <si>
    <t>Тбилисского района</t>
  </si>
  <si>
    <t>2020 год</t>
  </si>
  <si>
    <t xml:space="preserve">2020 г. в % </t>
  </si>
  <si>
    <t>к 2019 г.</t>
  </si>
  <si>
    <t>факт</t>
  </si>
  <si>
    <t>Обрабатывающие производства,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</si>
  <si>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</si>
  <si>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</si>
  <si>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</si>
  <si>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</si>
  <si>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</si>
  <si>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Кирпич строительный, млн.усл. кирпича</t>
  </si>
  <si>
    <t>Масла растительные, тыс.тонн</t>
  </si>
  <si>
    <t>2021 год</t>
  </si>
  <si>
    <t xml:space="preserve">2021 г. в % </t>
  </si>
  <si>
    <t>к 2020 г.</t>
  </si>
  <si>
    <t>Масло сливочное,пасты маслянные,масло топленное,жир молочный,спреды и смеси топл.слив.-растит.,тонн</t>
  </si>
  <si>
    <t>численность занятых в экономике,чел</t>
  </si>
  <si>
    <t>Фонд оплаты труда, тыс.руб.</t>
  </si>
  <si>
    <t>Среднегодовая численноть зарегистрированных безработных, человек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</si>
  <si>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</si>
  <si>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 xml:space="preserve">  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</si>
  <si>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</si>
  <si>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</si>
  <si>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УТВЕРЖДЕНЫ</t>
  </si>
  <si>
    <t>Показатели индикативного плана социально-экономического развития Тбилисского                                                                         сельского поселения Тбилисского района на 2020 год и на плановый период 2021 и 2022 годов</t>
  </si>
  <si>
    <t>2022 год</t>
  </si>
  <si>
    <t xml:space="preserve">2022г. в % </t>
  </si>
  <si>
    <t>к 2021 г.</t>
  </si>
  <si>
    <t xml:space="preserve">администрации Тбилисского сельского </t>
  </si>
  <si>
    <t>в том числе по крупным и средним, млн.руб.</t>
  </si>
  <si>
    <t>в том числе по крупным и средним, тыс.руб.</t>
  </si>
  <si>
    <t>Объем услуг по транспортировке и хранению, за исключением деятельности почтовой связи и курьерской деятельности , млн. руб.</t>
  </si>
  <si>
    <t>Д.М. Серик</t>
  </si>
  <si>
    <t xml:space="preserve">И.о. начальника финансового отдела </t>
  </si>
  <si>
    <t>от 23 декабря 2019 года № 26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</si>
</sst>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  <numFmt numFmtId="204" formatCode="#,##0.00_ ;\-#,##0.00\ "/>
  </numFmts>
  <fonts count="37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sz val="14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175" fontId="19" fillId="0" borderId="19" xfId="0" applyNumberFormat="1" applyFont="1" applyFill="1" applyBorder="1" applyAlignment="1">
      <alignment horizontal="right" vertical="center"/>
    </xf>
    <xf numFmtId="182" fontId="29" fillId="0" borderId="19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17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4" fontId="19" fillId="0" borderId="19" xfId="0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horizontal="left" vertical="center"/>
    </xf>
    <xf numFmtId="186" fontId="19" fillId="0" borderId="19" xfId="0" applyNumberFormat="1" applyFont="1" applyFill="1" applyBorder="1" applyAlignment="1">
      <alignment horizontal="justify" vertical="center"/>
    </xf>
    <xf numFmtId="175" fontId="31" fillId="0" borderId="19" xfId="0" applyNumberFormat="1" applyFont="1" applyFill="1" applyBorder="1" applyAlignment="1">
      <alignment horizontal="right" vertical="center"/>
    </xf>
    <xf numFmtId="174" fontId="19" fillId="0" borderId="0" xfId="0" applyNumberFormat="1" applyFont="1" applyFill="1" applyBorder="1" applyAlignment="1">
      <alignment horizontal="justify" vertical="center"/>
    </xf>
    <xf numFmtId="0" fontId="20" fillId="0" borderId="19" xfId="0" applyFont="1" applyFill="1" applyBorder="1" applyAlignment="1">
      <alignment vertical="center" wrapText="1"/>
    </xf>
    <xf numFmtId="190" fontId="32" fillId="0" borderId="19" xfId="0" applyNumberFormat="1" applyFont="1" applyFill="1" applyBorder="1" applyAlignment="1">
      <alignment horizontal="right" vertical="center"/>
    </xf>
    <xf numFmtId="0" fontId="20" fillId="0" borderId="19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vertical="center" wrapText="1"/>
    </xf>
    <xf numFmtId="175" fontId="19" fillId="0" borderId="19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19" fillId="0" borderId="24" xfId="0" applyFont="1" applyFill="1" applyBorder="1" applyAlignment="1">
      <alignment vertical="center" wrapText="1"/>
    </xf>
    <xf numFmtId="182" fontId="29" fillId="0" borderId="19" xfId="0" applyNumberFormat="1" applyFont="1" applyFill="1" applyBorder="1" applyAlignment="1">
      <alignment vertical="center"/>
    </xf>
    <xf numFmtId="182" fontId="19" fillId="0" borderId="19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wrapText="1"/>
    </xf>
    <xf numFmtId="184" fontId="19" fillId="0" borderId="19" xfId="0" applyNumberFormat="1" applyFont="1" applyFill="1" applyBorder="1" applyAlignment="1">
      <alignment/>
    </xf>
    <xf numFmtId="184" fontId="19" fillId="0" borderId="19" xfId="0" applyNumberFormat="1" applyFont="1" applyFill="1" applyBorder="1" applyAlignment="1">
      <alignment/>
    </xf>
    <xf numFmtId="182" fontId="29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/>
    </xf>
    <xf numFmtId="182" fontId="32" fillId="0" borderId="19" xfId="0" applyNumberFormat="1" applyFont="1" applyFill="1" applyBorder="1" applyAlignment="1">
      <alignment/>
    </xf>
    <xf numFmtId="184" fontId="31" fillId="0" borderId="19" xfId="0" applyNumberFormat="1" applyFont="1" applyFill="1" applyBorder="1" applyAlignment="1">
      <alignment vertical="center"/>
    </xf>
    <xf numFmtId="0" fontId="27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24" xfId="0" applyFont="1" applyFill="1" applyBorder="1" applyAlignment="1">
      <alignment horizontal="left" vertical="center" wrapText="1"/>
    </xf>
    <xf numFmtId="172" fontId="19" fillId="0" borderId="19" xfId="0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justify" vertical="center"/>
    </xf>
    <xf numFmtId="174" fontId="31" fillId="0" borderId="19" xfId="0" applyNumberFormat="1" applyFont="1" applyFill="1" applyBorder="1" applyAlignment="1">
      <alignment horizontal="center" vertical="center"/>
    </xf>
    <xf numFmtId="184" fontId="31" fillId="0" borderId="19" xfId="0" applyNumberFormat="1" applyFont="1" applyFill="1" applyBorder="1" applyAlignment="1">
      <alignment horizontal="left" vertical="center" wrapText="1"/>
    </xf>
    <xf numFmtId="184" fontId="19" fillId="0" borderId="19" xfId="0" applyNumberFormat="1" applyFont="1" applyFill="1" applyBorder="1" applyAlignment="1">
      <alignment horizontal="justify" vertical="center"/>
    </xf>
    <xf numFmtId="0" fontId="19" fillId="0" borderId="24" xfId="0" applyFont="1" applyFill="1" applyBorder="1" applyAlignment="1">
      <alignment horizontal="left" vertical="center" wrapText="1" indent="1"/>
    </xf>
    <xf numFmtId="174" fontId="29" fillId="0" borderId="19" xfId="0" applyNumberFormat="1" applyFont="1" applyFill="1" applyBorder="1" applyAlignment="1">
      <alignment horizontal="justify" vertical="center"/>
    </xf>
    <xf numFmtId="0" fontId="19" fillId="0" borderId="21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vertical="center" wrapText="1"/>
    </xf>
    <xf numFmtId="186" fontId="31" fillId="0" borderId="21" xfId="0" applyNumberFormat="1" applyFont="1" applyFill="1" applyBorder="1" applyAlignment="1">
      <alignment horizontal="justify" vertical="center"/>
    </xf>
    <xf numFmtId="174" fontId="32" fillId="0" borderId="21" xfId="0" applyNumberFormat="1" applyFont="1" applyFill="1" applyBorder="1" applyAlignment="1">
      <alignment horizontal="justify" vertical="center"/>
    </xf>
    <xf numFmtId="174" fontId="29" fillId="0" borderId="22" xfId="0" applyNumberFormat="1" applyFont="1" applyFill="1" applyBorder="1" applyAlignment="1">
      <alignment horizontal="justify" vertical="center"/>
    </xf>
    <xf numFmtId="186" fontId="19" fillId="0" borderId="19" xfId="0" applyNumberFormat="1" applyFont="1" applyFill="1" applyBorder="1" applyAlignment="1">
      <alignment vertical="center" wrapText="1"/>
    </xf>
    <xf numFmtId="186" fontId="19" fillId="0" borderId="19" xfId="0" applyNumberFormat="1" applyFont="1" applyFill="1" applyBorder="1" applyAlignment="1">
      <alignment horizontal="left" vertical="center" wrapText="1"/>
    </xf>
    <xf numFmtId="202" fontId="19" fillId="0" borderId="19" xfId="0" applyNumberFormat="1" applyFont="1" applyFill="1" applyBorder="1" applyAlignment="1">
      <alignment horizontal="right" vertical="center"/>
    </xf>
    <xf numFmtId="202" fontId="19" fillId="0" borderId="19" xfId="0" applyNumberFormat="1" applyFont="1" applyFill="1" applyBorder="1" applyAlignment="1">
      <alignment vertical="center" wrapText="1"/>
    </xf>
    <xf numFmtId="202" fontId="19" fillId="0" borderId="19" xfId="0" applyNumberFormat="1" applyFont="1" applyFill="1" applyBorder="1" applyAlignment="1">
      <alignment horizontal="right" vertical="center" wrapText="1"/>
    </xf>
    <xf numFmtId="174" fontId="29" fillId="0" borderId="19" xfId="0" applyNumberFormat="1" applyFont="1" applyFill="1" applyBorder="1" applyAlignment="1">
      <alignment vertical="center"/>
    </xf>
    <xf numFmtId="174" fontId="29" fillId="0" borderId="21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vertical="center" wrapText="1"/>
    </xf>
    <xf numFmtId="180" fontId="19" fillId="0" borderId="19" xfId="0" applyNumberFormat="1" applyFont="1" applyFill="1" applyBorder="1" applyAlignment="1">
      <alignment horizontal="justify" vertical="center"/>
    </xf>
    <xf numFmtId="180" fontId="19" fillId="0" borderId="19" xfId="0" applyNumberFormat="1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right" vertical="center" wrapText="1"/>
    </xf>
    <xf numFmtId="190" fontId="29" fillId="0" borderId="19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174" fontId="29" fillId="0" borderId="0" xfId="0" applyNumberFormat="1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190" fontId="19" fillId="24" borderId="19" xfId="0" applyNumberFormat="1" applyFont="1" applyFill="1" applyBorder="1" applyAlignment="1">
      <alignment horizontal="right" vertical="center"/>
    </xf>
    <xf numFmtId="190" fontId="29" fillId="24" borderId="19" xfId="0" applyNumberFormat="1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vertical="center" wrapText="1"/>
    </xf>
    <xf numFmtId="175" fontId="19" fillId="25" borderId="19" xfId="0" applyNumberFormat="1" applyFont="1" applyFill="1" applyBorder="1" applyAlignment="1">
      <alignment horizontal="right" vertical="center"/>
    </xf>
    <xf numFmtId="190" fontId="19" fillId="25" borderId="19" xfId="0" applyNumberFormat="1" applyFont="1" applyFill="1" applyBorder="1" applyAlignment="1">
      <alignment horizontal="right" vertical="center"/>
    </xf>
    <xf numFmtId="190" fontId="29" fillId="25" borderId="19" xfId="0" applyNumberFormat="1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25" borderId="24" xfId="0" applyFont="1" applyFill="1" applyBorder="1" applyAlignment="1">
      <alignment vertical="center" wrapText="1"/>
    </xf>
    <xf numFmtId="184" fontId="19" fillId="25" borderId="19" xfId="0" applyNumberFormat="1" applyFont="1" applyFill="1" applyBorder="1" applyAlignment="1">
      <alignment vertical="center"/>
    </xf>
    <xf numFmtId="182" fontId="29" fillId="25" borderId="19" xfId="0" applyNumberFormat="1" applyFont="1" applyFill="1" applyBorder="1" applyAlignment="1">
      <alignment vertical="center"/>
    </xf>
    <xf numFmtId="176" fontId="19" fillId="25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19" fillId="25" borderId="24" xfId="0" applyFont="1" applyFill="1" applyBorder="1" applyAlignment="1">
      <alignment horizontal="left" vertical="center" wrapText="1"/>
    </xf>
    <xf numFmtId="186" fontId="19" fillId="25" borderId="19" xfId="0" applyNumberFormat="1" applyFont="1" applyFill="1" applyBorder="1" applyAlignment="1">
      <alignment horizontal="left" vertical="center" wrapText="1"/>
    </xf>
    <xf numFmtId="186" fontId="19" fillId="25" borderId="19" xfId="0" applyNumberFormat="1" applyFont="1" applyFill="1" applyBorder="1" applyAlignment="1">
      <alignment horizontal="justify" vertical="center"/>
    </xf>
    <xf numFmtId="190" fontId="19" fillId="25" borderId="0" xfId="0" applyNumberFormat="1" applyFont="1" applyFill="1" applyAlignment="1">
      <alignment/>
    </xf>
    <xf numFmtId="0" fontId="19" fillId="25" borderId="24" xfId="0" applyFont="1" applyFill="1" applyBorder="1" applyAlignment="1">
      <alignment wrapText="1"/>
    </xf>
    <xf numFmtId="184" fontId="19" fillId="25" borderId="19" xfId="0" applyNumberFormat="1" applyFont="1" applyFill="1" applyBorder="1" applyAlignment="1">
      <alignment/>
    </xf>
    <xf numFmtId="182" fontId="29" fillId="25" borderId="19" xfId="0" applyNumberFormat="1" applyFont="1" applyFill="1" applyBorder="1" applyAlignment="1">
      <alignment/>
    </xf>
    <xf numFmtId="0" fontId="20" fillId="25" borderId="19" xfId="0" applyFont="1" applyFill="1" applyBorder="1" applyAlignment="1">
      <alignment vertical="center" wrapText="1"/>
    </xf>
    <xf numFmtId="180" fontId="31" fillId="25" borderId="19" xfId="0" applyNumberFormat="1" applyFont="1" applyFill="1" applyBorder="1" applyAlignment="1">
      <alignment horizontal="justify" vertical="center"/>
    </xf>
    <xf numFmtId="190" fontId="32" fillId="25" borderId="19" xfId="0" applyNumberFormat="1" applyFont="1" applyFill="1" applyBorder="1" applyAlignment="1">
      <alignment horizontal="justify" vertical="center"/>
    </xf>
    <xf numFmtId="175" fontId="19" fillId="25" borderId="19" xfId="0" applyNumberFormat="1" applyFont="1" applyFill="1" applyBorder="1" applyAlignment="1">
      <alignment horizontal="right"/>
    </xf>
    <xf numFmtId="190" fontId="32" fillId="0" borderId="19" xfId="0" applyNumberFormat="1" applyFont="1" applyFill="1" applyBorder="1" applyAlignment="1">
      <alignment horizontal="center" vertical="center"/>
    </xf>
    <xf numFmtId="190" fontId="29" fillId="0" borderId="19" xfId="0" applyNumberFormat="1" applyFont="1" applyFill="1" applyBorder="1" applyAlignment="1">
      <alignment horizontal="center"/>
    </xf>
    <xf numFmtId="175" fontId="29" fillId="0" borderId="0" xfId="0" applyNumberFormat="1" applyFont="1" applyFill="1" applyBorder="1" applyAlignment="1">
      <alignment horizontal="justify" vertical="center"/>
    </xf>
    <xf numFmtId="190" fontId="19" fillId="26" borderId="0" xfId="0" applyNumberFormat="1" applyFont="1" applyFill="1" applyBorder="1" applyAlignment="1">
      <alignment horizontal="justify" vertical="center"/>
    </xf>
    <xf numFmtId="175" fontId="29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21" fillId="0" borderId="25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4" borderId="25" xfId="0" applyFont="1" applyFill="1" applyBorder="1" applyAlignment="1">
      <alignment horizontal="center"/>
    </xf>
    <xf numFmtId="0" fontId="21" fillId="22" borderId="25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23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6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/>
    </xf>
    <xf numFmtId="0" fontId="19" fillId="26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wrapText="1"/>
    </xf>
    <xf numFmtId="0" fontId="22" fillId="0" borderId="20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0" fillId="0" borderId="23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69" t="s">
        <v>22</v>
      </c>
      <c r="B2" s="169"/>
      <c r="C2" s="169"/>
      <c r="D2" s="169"/>
      <c r="E2" s="169"/>
      <c r="F2" s="169"/>
      <c r="G2" s="169"/>
      <c r="H2" s="169"/>
      <c r="I2" s="169"/>
      <c r="J2" s="169"/>
    </row>
    <row r="4" spans="1:13" ht="12.75">
      <c r="A4" s="166"/>
      <c r="B4" s="170" t="s">
        <v>23</v>
      </c>
      <c r="C4" s="170"/>
      <c r="D4" s="170"/>
      <c r="E4" s="168" t="s">
        <v>24</v>
      </c>
      <c r="F4" s="168"/>
      <c r="G4" s="168"/>
      <c r="H4" s="171" t="s">
        <v>25</v>
      </c>
      <c r="I4" s="171"/>
      <c r="J4" s="171"/>
      <c r="K4" s="172"/>
      <c r="L4" s="172"/>
      <c r="M4" s="172"/>
    </row>
    <row r="5" spans="1:13" ht="76.5">
      <c r="A5" s="166"/>
      <c r="B5" s="2" t="s">
        <v>26</v>
      </c>
      <c r="C5" s="3" t="s">
        <v>27</v>
      </c>
      <c r="D5" s="4" t="s">
        <v>28</v>
      </c>
      <c r="E5" s="5" t="s">
        <v>26</v>
      </c>
      <c r="F5" s="6" t="s">
        <v>27</v>
      </c>
      <c r="G5" s="7" t="s">
        <v>28</v>
      </c>
      <c r="H5" s="8" t="s">
        <v>26</v>
      </c>
      <c r="I5" s="9" t="s">
        <v>27</v>
      </c>
      <c r="J5" s="10" t="s">
        <v>28</v>
      </c>
      <c r="K5" s="11"/>
      <c r="L5" s="11"/>
      <c r="M5" s="11"/>
    </row>
    <row r="6" spans="1:13" ht="12.75">
      <c r="A6" s="12" t="s">
        <v>3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4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7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8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29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5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30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6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69" t="s">
        <v>31</v>
      </c>
      <c r="B19" s="169"/>
      <c r="C19" s="169"/>
      <c r="D19" s="169"/>
      <c r="E19" s="169"/>
      <c r="F19" s="169"/>
      <c r="G19" s="169"/>
      <c r="H19" s="169"/>
      <c r="I19" s="169"/>
      <c r="J19" s="169"/>
    </row>
    <row r="21" spans="1:10" ht="12.75">
      <c r="A21" s="166"/>
      <c r="B21" s="170" t="s">
        <v>32</v>
      </c>
      <c r="C21" s="170"/>
      <c r="D21" s="170"/>
      <c r="E21" s="168" t="s">
        <v>33</v>
      </c>
      <c r="F21" s="168"/>
      <c r="G21" s="168"/>
      <c r="H21" s="171" t="s">
        <v>34</v>
      </c>
      <c r="I21" s="171"/>
      <c r="J21" s="171"/>
    </row>
    <row r="22" spans="1:10" ht="76.5">
      <c r="A22" s="166"/>
      <c r="B22" s="2" t="s">
        <v>26</v>
      </c>
      <c r="C22" s="3" t="s">
        <v>27</v>
      </c>
      <c r="D22" s="4" t="s">
        <v>28</v>
      </c>
      <c r="E22" s="5" t="s">
        <v>26</v>
      </c>
      <c r="F22" s="6" t="s">
        <v>27</v>
      </c>
      <c r="G22" s="7" t="s">
        <v>28</v>
      </c>
      <c r="H22" s="8" t="s">
        <v>26</v>
      </c>
      <c r="I22" s="9" t="s">
        <v>27</v>
      </c>
      <c r="J22" s="10" t="s">
        <v>28</v>
      </c>
    </row>
    <row r="23" spans="1:10" ht="12.75">
      <c r="A23" s="12" t="s">
        <v>3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4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7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8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29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5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30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6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35</v>
      </c>
    </row>
    <row r="34" spans="1:10" ht="12.75">
      <c r="A34" s="166"/>
      <c r="B34" s="170" t="s">
        <v>32</v>
      </c>
      <c r="C34" s="170"/>
      <c r="D34" s="170"/>
      <c r="E34" s="168" t="s">
        <v>33</v>
      </c>
      <c r="F34" s="168"/>
      <c r="G34" s="168"/>
      <c r="H34" s="171" t="s">
        <v>34</v>
      </c>
      <c r="I34" s="171"/>
      <c r="J34" s="171"/>
    </row>
    <row r="35" spans="1:10" ht="76.5">
      <c r="A35" s="166"/>
      <c r="B35" s="2" t="s">
        <v>26</v>
      </c>
      <c r="C35" s="3" t="s">
        <v>27</v>
      </c>
      <c r="D35" s="4" t="s">
        <v>28</v>
      </c>
      <c r="E35" s="5" t="s">
        <v>26</v>
      </c>
      <c r="F35" s="6" t="s">
        <v>27</v>
      </c>
      <c r="G35" s="7" t="s">
        <v>28</v>
      </c>
      <c r="H35" s="8" t="s">
        <v>26</v>
      </c>
      <c r="I35" s="9" t="s">
        <v>27</v>
      </c>
      <c r="J35" s="10" t="s">
        <v>28</v>
      </c>
    </row>
    <row r="36" spans="1:10" ht="12.75">
      <c r="A36" s="12" t="s">
        <v>3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4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7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8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29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5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30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6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36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37</v>
      </c>
    </row>
    <row r="51" spans="1:16" ht="12.75">
      <c r="A51" s="166"/>
      <c r="B51" s="167" t="s">
        <v>38</v>
      </c>
      <c r="C51" s="167"/>
      <c r="D51" s="167"/>
      <c r="E51" s="168" t="s">
        <v>39</v>
      </c>
      <c r="F51" s="168"/>
      <c r="G51" s="168"/>
      <c r="H51" s="167" t="s">
        <v>40</v>
      </c>
      <c r="I51" s="167"/>
      <c r="J51" s="167"/>
      <c r="K51" s="167" t="s">
        <v>41</v>
      </c>
      <c r="L51" s="167"/>
      <c r="M51" s="167"/>
      <c r="N51" s="167" t="s">
        <v>42</v>
      </c>
      <c r="O51" s="167"/>
      <c r="P51" s="167"/>
    </row>
    <row r="52" spans="1:16" ht="76.5">
      <c r="A52" s="166"/>
      <c r="B52" s="40" t="s">
        <v>26</v>
      </c>
      <c r="C52" s="41" t="s">
        <v>27</v>
      </c>
      <c r="D52" s="42" t="s">
        <v>28</v>
      </c>
      <c r="E52" s="5" t="s">
        <v>26</v>
      </c>
      <c r="F52" s="6" t="s">
        <v>27</v>
      </c>
      <c r="G52" s="7" t="s">
        <v>28</v>
      </c>
      <c r="H52" s="40" t="s">
        <v>26</v>
      </c>
      <c r="I52" s="41" t="s">
        <v>27</v>
      </c>
      <c r="J52" s="42" t="s">
        <v>28</v>
      </c>
      <c r="K52" s="40" t="s">
        <v>26</v>
      </c>
      <c r="L52" s="41" t="s">
        <v>27</v>
      </c>
      <c r="M52" s="42" t="s">
        <v>28</v>
      </c>
      <c r="N52" s="40" t="s">
        <v>26</v>
      </c>
      <c r="O52" s="41" t="s">
        <v>27</v>
      </c>
      <c r="P52" s="42" t="s">
        <v>28</v>
      </c>
    </row>
    <row r="53" spans="1:16" ht="12.75">
      <c r="A53" s="12" t="s">
        <v>3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4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7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8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29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5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30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6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65" t="s">
        <v>43</v>
      </c>
      <c r="C64" s="165"/>
      <c r="D64" s="165"/>
      <c r="E64" s="165"/>
      <c r="F64" s="165"/>
      <c r="G64" s="165"/>
      <c r="H64" s="165"/>
      <c r="I64" s="165"/>
      <c r="J64" s="165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3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4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7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8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29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5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30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6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44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65" t="s">
        <v>45</v>
      </c>
      <c r="C78" s="165"/>
      <c r="D78" s="165"/>
      <c r="E78" s="165"/>
      <c r="F78" s="165"/>
      <c r="G78" s="165"/>
      <c r="H78" s="165"/>
      <c r="I78" s="165"/>
      <c r="J78" s="165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3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4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7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8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29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5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30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6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44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K4:M4"/>
    <mergeCell ref="H34:J34"/>
    <mergeCell ref="A2:J2"/>
    <mergeCell ref="A4:A5"/>
    <mergeCell ref="B4:D4"/>
    <mergeCell ref="E4:G4"/>
    <mergeCell ref="H4:J4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B64:J64"/>
    <mergeCell ref="B78:J78"/>
    <mergeCell ref="A51:A52"/>
    <mergeCell ref="B51:D51"/>
    <mergeCell ref="E51:G51"/>
    <mergeCell ref="H51:J51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46</v>
      </c>
    </row>
    <row r="4" spans="1:6" ht="27.75" customHeight="1">
      <c r="A4" s="1"/>
      <c r="B4" s="63" t="s">
        <v>47</v>
      </c>
      <c r="C4" s="63" t="s">
        <v>48</v>
      </c>
      <c r="D4" s="63" t="s">
        <v>49</v>
      </c>
      <c r="E4" s="63" t="s">
        <v>50</v>
      </c>
      <c r="F4" s="63" t="s">
        <v>51</v>
      </c>
    </row>
    <row r="5" spans="1:6" ht="27.75" customHeight="1">
      <c r="A5" s="1" t="s">
        <v>3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4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7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8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29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5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30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6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44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52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zoomScalePageLayoutView="0" workbookViewId="0" topLeftCell="A1">
      <selection activeCell="H7" sqref="H7:K7"/>
    </sheetView>
  </sheetViews>
  <sheetFormatPr defaultColWidth="9.00390625" defaultRowHeight="12.75"/>
  <cols>
    <col min="1" max="1" width="5.00390625" style="91" customWidth="1"/>
    <col min="2" max="2" width="30.25390625" style="71" customWidth="1"/>
    <col min="3" max="3" width="17.875" style="71" customWidth="1"/>
    <col min="4" max="4" width="18.625" style="71" customWidth="1"/>
    <col min="5" max="5" width="9.00390625" style="80" customWidth="1"/>
    <col min="6" max="6" width="17.75390625" style="71" customWidth="1"/>
    <col min="7" max="7" width="9.375" style="80" customWidth="1"/>
    <col min="8" max="8" width="18.125" style="71" customWidth="1"/>
    <col min="9" max="9" width="8.125" style="80" customWidth="1"/>
    <col min="10" max="10" width="18.25390625" style="71" customWidth="1"/>
    <col min="11" max="11" width="9.375" style="80" customWidth="1"/>
    <col min="12" max="15" width="13.00390625" style="71" customWidth="1"/>
    <col min="16" max="16" width="17.00390625" style="71" customWidth="1"/>
    <col min="17" max="16384" width="9.125" style="71" customWidth="1"/>
  </cols>
  <sheetData>
    <row r="1" spans="8:11" ht="20.25" customHeight="1">
      <c r="H1" s="173" t="s">
        <v>60</v>
      </c>
      <c r="I1" s="173"/>
      <c r="J1" s="173"/>
      <c r="K1" s="174"/>
    </row>
    <row r="2" spans="4:11" ht="21" customHeight="1">
      <c r="D2" s="81"/>
      <c r="E2" s="82"/>
      <c r="F2" s="81"/>
      <c r="G2" s="83"/>
      <c r="H2" s="83"/>
      <c r="I2" s="180"/>
      <c r="J2" s="180"/>
      <c r="K2" s="83"/>
    </row>
    <row r="3" spans="8:11" ht="18">
      <c r="H3" s="173" t="s">
        <v>142</v>
      </c>
      <c r="I3" s="173"/>
      <c r="J3" s="173"/>
      <c r="K3" s="174"/>
    </row>
    <row r="4" spans="8:11" ht="18">
      <c r="H4" s="173" t="s">
        <v>116</v>
      </c>
      <c r="I4" s="173"/>
      <c r="J4" s="173"/>
      <c r="K4" s="174"/>
    </row>
    <row r="5" spans="8:11" ht="18">
      <c r="H5" s="173" t="s">
        <v>117</v>
      </c>
      <c r="I5" s="173"/>
      <c r="J5" s="173"/>
      <c r="K5" s="194"/>
    </row>
    <row r="6" spans="8:11" ht="18">
      <c r="H6" s="173" t="s">
        <v>118</v>
      </c>
      <c r="I6" s="173"/>
      <c r="J6" s="173"/>
      <c r="K6" s="174"/>
    </row>
    <row r="7" spans="8:11" ht="18">
      <c r="H7" s="173" t="s">
        <v>153</v>
      </c>
      <c r="I7" s="173"/>
      <c r="J7" s="173"/>
      <c r="K7" s="174"/>
    </row>
    <row r="8" spans="4:11" ht="21" customHeight="1">
      <c r="D8" s="81"/>
      <c r="E8" s="82"/>
      <c r="F8" s="81"/>
      <c r="G8" s="83"/>
      <c r="H8" s="163"/>
      <c r="I8" s="164"/>
      <c r="J8" s="164"/>
      <c r="K8" s="164"/>
    </row>
    <row r="9" spans="2:11" ht="38.25" customHeight="1">
      <c r="B9" s="181" t="s">
        <v>143</v>
      </c>
      <c r="C9" s="181"/>
      <c r="D9" s="181"/>
      <c r="E9" s="181"/>
      <c r="F9" s="181"/>
      <c r="G9" s="181"/>
      <c r="H9" s="181"/>
      <c r="I9" s="181"/>
      <c r="J9" s="181"/>
      <c r="K9" s="84"/>
    </row>
    <row r="10" spans="2:10" ht="18.75" customHeight="1">
      <c r="B10" s="182"/>
      <c r="C10" s="182"/>
      <c r="D10" s="182"/>
      <c r="E10" s="182"/>
      <c r="F10" s="182"/>
      <c r="G10" s="182"/>
      <c r="H10" s="182"/>
      <c r="I10" s="182"/>
      <c r="J10" s="182"/>
    </row>
    <row r="11" spans="1:11" ht="16.5" customHeight="1">
      <c r="A11" s="185" t="s">
        <v>62</v>
      </c>
      <c r="B11" s="187" t="s">
        <v>0</v>
      </c>
      <c r="C11" s="67" t="s">
        <v>103</v>
      </c>
      <c r="D11" s="67" t="s">
        <v>112</v>
      </c>
      <c r="E11" s="85" t="s">
        <v>114</v>
      </c>
      <c r="F11" s="67" t="s">
        <v>119</v>
      </c>
      <c r="G11" s="85" t="s">
        <v>120</v>
      </c>
      <c r="H11" s="67" t="s">
        <v>131</v>
      </c>
      <c r="I11" s="85" t="s">
        <v>132</v>
      </c>
      <c r="J11" s="67" t="s">
        <v>144</v>
      </c>
      <c r="K11" s="85" t="s">
        <v>145</v>
      </c>
    </row>
    <row r="12" spans="1:11" ht="16.5" customHeight="1">
      <c r="A12" s="186"/>
      <c r="B12" s="187"/>
      <c r="C12" s="67" t="s">
        <v>122</v>
      </c>
      <c r="D12" s="67" t="s">
        <v>1</v>
      </c>
      <c r="E12" s="86" t="s">
        <v>113</v>
      </c>
      <c r="F12" s="87" t="s">
        <v>2</v>
      </c>
      <c r="G12" s="86" t="s">
        <v>121</v>
      </c>
      <c r="H12" s="87" t="s">
        <v>2</v>
      </c>
      <c r="I12" s="86" t="s">
        <v>133</v>
      </c>
      <c r="J12" s="67" t="s">
        <v>2</v>
      </c>
      <c r="K12" s="86" t="s">
        <v>146</v>
      </c>
    </row>
    <row r="13" spans="1:16" ht="48" customHeight="1">
      <c r="A13" s="67">
        <v>1</v>
      </c>
      <c r="B13" s="92" t="s">
        <v>69</v>
      </c>
      <c r="C13" s="72">
        <v>29.581</v>
      </c>
      <c r="D13" s="72">
        <v>29.597</v>
      </c>
      <c r="E13" s="93">
        <f aca="true" t="shared" si="0" ref="E13:E48">D13/C13*100</f>
        <v>100.05408877319901</v>
      </c>
      <c r="F13" s="72">
        <v>29.613</v>
      </c>
      <c r="G13" s="94">
        <f aca="true" t="shared" si="1" ref="G13:G48">F13/D13*100</f>
        <v>100.05405953306077</v>
      </c>
      <c r="H13" s="72">
        <v>29.583</v>
      </c>
      <c r="I13" s="93">
        <f aca="true" t="shared" si="2" ref="I13:I48">H13/F13*100</f>
        <v>99.89869314152567</v>
      </c>
      <c r="J13" s="72">
        <v>29.623</v>
      </c>
      <c r="K13" s="93">
        <f aca="true" t="shared" si="3" ref="K13:K48">J13/H13*100</f>
        <v>100.13521279113004</v>
      </c>
      <c r="L13" s="70"/>
      <c r="M13" s="70"/>
      <c r="N13" s="70"/>
      <c r="O13" s="70"/>
      <c r="P13" s="70"/>
    </row>
    <row r="14" spans="1:16" ht="42" customHeight="1" hidden="1">
      <c r="A14" s="67">
        <v>2</v>
      </c>
      <c r="B14" s="95" t="s">
        <v>70</v>
      </c>
      <c r="C14" s="96"/>
      <c r="D14" s="96"/>
      <c r="E14" s="66" t="e">
        <f t="shared" si="0"/>
        <v>#DIV/0!</v>
      </c>
      <c r="F14" s="96"/>
      <c r="G14" s="66" t="e">
        <f t="shared" si="1"/>
        <v>#DIV/0!</v>
      </c>
      <c r="H14" s="96"/>
      <c r="I14" s="66" t="e">
        <f t="shared" si="2"/>
        <v>#DIV/0!</v>
      </c>
      <c r="J14" s="96"/>
      <c r="K14" s="66" t="e">
        <f t="shared" si="3"/>
        <v>#DIV/0!</v>
      </c>
      <c r="L14" s="70"/>
      <c r="M14" s="70"/>
      <c r="N14" s="70"/>
      <c r="O14" s="70"/>
      <c r="P14" s="70"/>
    </row>
    <row r="15" spans="1:16" ht="43.5" customHeight="1">
      <c r="A15" s="67">
        <v>2</v>
      </c>
      <c r="B15" s="92" t="s">
        <v>135</v>
      </c>
      <c r="C15" s="72">
        <v>10494</v>
      </c>
      <c r="D15" s="72">
        <v>10606</v>
      </c>
      <c r="E15" s="93">
        <f t="shared" si="0"/>
        <v>101.06727653897465</v>
      </c>
      <c r="F15" s="72">
        <v>10717</v>
      </c>
      <c r="G15" s="93">
        <f t="shared" si="1"/>
        <v>101.04657740901376</v>
      </c>
      <c r="H15" s="72">
        <v>10828</v>
      </c>
      <c r="I15" s="93">
        <f t="shared" si="2"/>
        <v>101.035737613138</v>
      </c>
      <c r="J15" s="72">
        <v>10942</v>
      </c>
      <c r="K15" s="93">
        <f t="shared" si="3"/>
        <v>101.05282600664943</v>
      </c>
      <c r="L15" s="70"/>
      <c r="M15" s="70"/>
      <c r="N15" s="70"/>
      <c r="O15" s="70"/>
      <c r="P15" s="70"/>
    </row>
    <row r="16" spans="1:16" ht="76.5" customHeight="1" hidden="1">
      <c r="A16" s="67">
        <v>4</v>
      </c>
      <c r="B16" s="92" t="s">
        <v>71</v>
      </c>
      <c r="C16" s="72"/>
      <c r="D16" s="72"/>
      <c r="E16" s="66" t="e">
        <f t="shared" si="0"/>
        <v>#DIV/0!</v>
      </c>
      <c r="F16" s="72"/>
      <c r="G16" s="66" t="e">
        <f t="shared" si="1"/>
        <v>#DIV/0!</v>
      </c>
      <c r="H16" s="72"/>
      <c r="I16" s="66" t="e">
        <f t="shared" si="2"/>
        <v>#DIV/0!</v>
      </c>
      <c r="J16" s="72"/>
      <c r="K16" s="66" t="e">
        <f t="shared" si="3"/>
        <v>#DIV/0!</v>
      </c>
      <c r="L16" s="70"/>
      <c r="M16" s="70"/>
      <c r="N16" s="70"/>
      <c r="O16" s="70"/>
      <c r="P16" s="70"/>
    </row>
    <row r="17" spans="1:16" s="146" customFormat="1" ht="89.25" customHeight="1">
      <c r="A17" s="141">
        <v>4</v>
      </c>
      <c r="B17" s="142" t="s">
        <v>138</v>
      </c>
      <c r="C17" s="143">
        <v>28.064</v>
      </c>
      <c r="D17" s="143">
        <v>30.001</v>
      </c>
      <c r="E17" s="144">
        <f t="shared" si="0"/>
        <v>106.90208095781072</v>
      </c>
      <c r="F17" s="143">
        <v>31.629</v>
      </c>
      <c r="G17" s="144">
        <f t="shared" si="1"/>
        <v>105.4264857838072</v>
      </c>
      <c r="H17" s="143">
        <v>33.688</v>
      </c>
      <c r="I17" s="144">
        <f t="shared" si="2"/>
        <v>106.50984855670428</v>
      </c>
      <c r="J17" s="143">
        <v>36.131</v>
      </c>
      <c r="K17" s="144">
        <f t="shared" si="3"/>
        <v>107.25184041795298</v>
      </c>
      <c r="L17" s="145"/>
      <c r="M17" s="145"/>
      <c r="N17" s="145"/>
      <c r="O17" s="145"/>
      <c r="P17" s="145"/>
    </row>
    <row r="18" spans="1:16" ht="45">
      <c r="A18" s="67">
        <v>5</v>
      </c>
      <c r="B18" s="92" t="s">
        <v>137</v>
      </c>
      <c r="C18" s="97">
        <v>123.9</v>
      </c>
      <c r="D18" s="97">
        <v>158.7</v>
      </c>
      <c r="E18" s="98">
        <f t="shared" si="0"/>
        <v>128.0871670702179</v>
      </c>
      <c r="F18" s="97">
        <v>180</v>
      </c>
      <c r="G18" s="98">
        <f t="shared" si="1"/>
        <v>113.42155009451798</v>
      </c>
      <c r="H18" s="97">
        <v>181.3</v>
      </c>
      <c r="I18" s="98">
        <f t="shared" si="2"/>
        <v>100.72222222222223</v>
      </c>
      <c r="J18" s="97">
        <v>181.8</v>
      </c>
      <c r="K18" s="98">
        <f t="shared" si="3"/>
        <v>100.2757859900717</v>
      </c>
      <c r="L18" s="70"/>
      <c r="M18" s="70"/>
      <c r="N18" s="70"/>
      <c r="O18" s="70"/>
      <c r="P18" s="70"/>
    </row>
    <row r="19" spans="1:16" ht="78" customHeight="1">
      <c r="A19" s="67">
        <v>6</v>
      </c>
      <c r="B19" s="151" t="s">
        <v>72</v>
      </c>
      <c r="C19" s="152">
        <v>0.79</v>
      </c>
      <c r="D19" s="152">
        <v>1.05</v>
      </c>
      <c r="E19" s="153">
        <f t="shared" si="0"/>
        <v>132.91139240506328</v>
      </c>
      <c r="F19" s="152">
        <v>1.15</v>
      </c>
      <c r="G19" s="153">
        <f t="shared" si="1"/>
        <v>109.52380952380952</v>
      </c>
      <c r="H19" s="152">
        <v>1</v>
      </c>
      <c r="I19" s="153">
        <f t="shared" si="2"/>
        <v>86.95652173913044</v>
      </c>
      <c r="J19" s="152">
        <v>1</v>
      </c>
      <c r="K19" s="153">
        <f t="shared" si="3"/>
        <v>100</v>
      </c>
      <c r="L19" s="70"/>
      <c r="M19" s="70"/>
      <c r="N19" s="70"/>
      <c r="O19" s="70"/>
      <c r="P19" s="70"/>
    </row>
    <row r="20" spans="1:16" s="146" customFormat="1" ht="44.25" customHeight="1">
      <c r="A20" s="141">
        <v>7</v>
      </c>
      <c r="B20" s="151" t="s">
        <v>73</v>
      </c>
      <c r="C20" s="152">
        <v>399.6</v>
      </c>
      <c r="D20" s="152">
        <v>445.5</v>
      </c>
      <c r="E20" s="153">
        <f t="shared" si="0"/>
        <v>111.48648648648647</v>
      </c>
      <c r="F20" s="152">
        <v>490.4</v>
      </c>
      <c r="G20" s="153">
        <f t="shared" si="1"/>
        <v>110.07856341189675</v>
      </c>
      <c r="H20" s="152">
        <v>552.2</v>
      </c>
      <c r="I20" s="153">
        <f t="shared" si="2"/>
        <v>112.6019575856444</v>
      </c>
      <c r="J20" s="152">
        <v>634.8</v>
      </c>
      <c r="K20" s="153">
        <f t="shared" si="3"/>
        <v>114.95834842448387</v>
      </c>
      <c r="L20" s="145"/>
      <c r="M20" s="145"/>
      <c r="N20" s="145"/>
      <c r="O20" s="145"/>
      <c r="P20" s="145"/>
    </row>
    <row r="21" spans="1:16" s="146" customFormat="1" ht="44.25" customHeight="1">
      <c r="A21" s="141">
        <v>8</v>
      </c>
      <c r="B21" s="151" t="s">
        <v>148</v>
      </c>
      <c r="C21" s="152">
        <v>167.8</v>
      </c>
      <c r="D21" s="152">
        <v>129</v>
      </c>
      <c r="E21" s="153">
        <f t="shared" si="0"/>
        <v>76.8772348033373</v>
      </c>
      <c r="F21" s="152">
        <v>138.2</v>
      </c>
      <c r="G21" s="153">
        <f t="shared" si="1"/>
        <v>107.13178294573642</v>
      </c>
      <c r="H21" s="152">
        <v>168.1</v>
      </c>
      <c r="I21" s="153">
        <f t="shared" si="2"/>
        <v>121.63531114327061</v>
      </c>
      <c r="J21" s="152">
        <v>203.6</v>
      </c>
      <c r="K21" s="153">
        <f t="shared" si="3"/>
        <v>121.11838191552647</v>
      </c>
      <c r="L21" s="145"/>
      <c r="M21" s="145"/>
      <c r="N21" s="145"/>
      <c r="O21" s="145"/>
      <c r="P21" s="145"/>
    </row>
    <row r="22" spans="1:16" ht="39.75" customHeight="1">
      <c r="A22" s="67">
        <v>9</v>
      </c>
      <c r="B22" s="95" t="s">
        <v>136</v>
      </c>
      <c r="C22" s="96">
        <v>2090714</v>
      </c>
      <c r="D22" s="96">
        <v>2171640.1</v>
      </c>
      <c r="E22" s="66">
        <f t="shared" si="0"/>
        <v>103.87073985250971</v>
      </c>
      <c r="F22" s="96">
        <v>2276533.2</v>
      </c>
      <c r="G22" s="66">
        <f t="shared" si="1"/>
        <v>104.8301327646326</v>
      </c>
      <c r="H22" s="96">
        <v>2402865.5</v>
      </c>
      <c r="I22" s="66">
        <f t="shared" si="2"/>
        <v>105.54932825051706</v>
      </c>
      <c r="J22" s="96">
        <v>2583423.7</v>
      </c>
      <c r="K22" s="66">
        <f t="shared" si="3"/>
        <v>107.51428658824224</v>
      </c>
      <c r="L22" s="70"/>
      <c r="M22" s="70"/>
      <c r="N22" s="70"/>
      <c r="O22" s="70"/>
      <c r="P22" s="70"/>
    </row>
    <row r="23" spans="1:16" ht="39.75" customHeight="1">
      <c r="A23" s="67">
        <v>10</v>
      </c>
      <c r="B23" s="68" t="s">
        <v>149</v>
      </c>
      <c r="C23" s="96">
        <v>1805107.7</v>
      </c>
      <c r="D23" s="96">
        <v>1818167.2</v>
      </c>
      <c r="E23" s="66">
        <f t="shared" si="0"/>
        <v>100.72347483754017</v>
      </c>
      <c r="F23" s="96">
        <v>1906904.8</v>
      </c>
      <c r="G23" s="66">
        <f t="shared" si="1"/>
        <v>104.88060724008221</v>
      </c>
      <c r="H23" s="96">
        <v>2019085.7</v>
      </c>
      <c r="I23" s="66">
        <f t="shared" si="2"/>
        <v>105.88287889358713</v>
      </c>
      <c r="J23" s="96">
        <v>2165456</v>
      </c>
      <c r="K23" s="66">
        <f t="shared" si="3"/>
        <v>107.24933567703441</v>
      </c>
      <c r="L23" s="70"/>
      <c r="M23" s="70"/>
      <c r="N23" s="70"/>
      <c r="O23" s="70"/>
      <c r="P23" s="70"/>
    </row>
    <row r="24" spans="1:16" ht="15">
      <c r="A24" s="67"/>
      <c r="B24" s="188" t="s">
        <v>104</v>
      </c>
      <c r="C24" s="189"/>
      <c r="D24" s="190"/>
      <c r="E24" s="66"/>
      <c r="F24" s="72"/>
      <c r="G24" s="66"/>
      <c r="H24" s="72"/>
      <c r="I24" s="66"/>
      <c r="J24" s="72"/>
      <c r="K24" s="66"/>
      <c r="L24" s="70"/>
      <c r="M24" s="70"/>
      <c r="N24" s="70"/>
      <c r="O24" s="70"/>
      <c r="P24" s="70"/>
    </row>
    <row r="25" spans="1:16" ht="64.5" customHeight="1">
      <c r="A25" s="67">
        <v>11</v>
      </c>
      <c r="B25" s="95" t="s">
        <v>74</v>
      </c>
      <c r="C25" s="96">
        <v>6944.119</v>
      </c>
      <c r="D25" s="96">
        <v>5498.25</v>
      </c>
      <c r="E25" s="66">
        <f t="shared" si="0"/>
        <v>79.17851062172177</v>
      </c>
      <c r="F25" s="97">
        <v>5768.328</v>
      </c>
      <c r="G25" s="66">
        <f t="shared" si="1"/>
        <v>104.91207202291639</v>
      </c>
      <c r="H25" s="97">
        <v>6188.151</v>
      </c>
      <c r="I25" s="98">
        <f t="shared" si="2"/>
        <v>107.27807087253012</v>
      </c>
      <c r="J25" s="97">
        <v>11268.531</v>
      </c>
      <c r="K25" s="98">
        <f t="shared" si="3"/>
        <v>182.09851375637086</v>
      </c>
      <c r="L25" s="70"/>
      <c r="M25" s="70"/>
      <c r="N25" s="70"/>
      <c r="O25" s="70"/>
      <c r="P25" s="70"/>
    </row>
    <row r="26" spans="1:16" ht="15" customHeight="1">
      <c r="A26" s="67"/>
      <c r="B26" s="95" t="s">
        <v>9</v>
      </c>
      <c r="C26" s="99"/>
      <c r="D26" s="99"/>
      <c r="E26" s="100"/>
      <c r="F26" s="101"/>
      <c r="G26" s="100"/>
      <c r="H26" s="101"/>
      <c r="I26" s="100"/>
      <c r="J26" s="101"/>
      <c r="K26" s="100"/>
      <c r="L26" s="70"/>
      <c r="M26" s="70"/>
      <c r="N26" s="70"/>
      <c r="O26" s="70"/>
      <c r="P26" s="70"/>
    </row>
    <row r="27" spans="1:16" ht="39.75" customHeight="1">
      <c r="A27" s="67">
        <v>12</v>
      </c>
      <c r="B27" s="95" t="s">
        <v>123</v>
      </c>
      <c r="C27" s="96">
        <v>6817.021</v>
      </c>
      <c r="D27" s="96">
        <v>5365.618</v>
      </c>
      <c r="E27" s="66">
        <f t="shared" si="0"/>
        <v>78.7091311586102</v>
      </c>
      <c r="F27" s="96">
        <v>5629.197</v>
      </c>
      <c r="G27" s="66">
        <f t="shared" si="1"/>
        <v>104.91236983326058</v>
      </c>
      <c r="H27" s="96">
        <v>6041.729</v>
      </c>
      <c r="I27" s="66">
        <f t="shared" si="2"/>
        <v>107.32843423315973</v>
      </c>
      <c r="J27" s="96">
        <v>11114.007</v>
      </c>
      <c r="K27" s="66">
        <f t="shared" si="3"/>
        <v>183.95408003238808</v>
      </c>
      <c r="L27" s="70"/>
      <c r="M27" s="70"/>
      <c r="N27" s="70"/>
      <c r="O27" s="70"/>
      <c r="P27" s="70"/>
    </row>
    <row r="28" spans="1:16" ht="63.75" customHeight="1">
      <c r="A28" s="67">
        <v>13</v>
      </c>
      <c r="B28" s="95" t="s">
        <v>124</v>
      </c>
      <c r="C28" s="96">
        <v>50.5</v>
      </c>
      <c r="D28" s="96">
        <v>53.2</v>
      </c>
      <c r="E28" s="66">
        <f t="shared" si="0"/>
        <v>105.34653465346535</v>
      </c>
      <c r="F28" s="96">
        <v>55.8</v>
      </c>
      <c r="G28" s="66">
        <f t="shared" si="1"/>
        <v>104.88721804511276</v>
      </c>
      <c r="H28" s="96">
        <v>58.7</v>
      </c>
      <c r="I28" s="66">
        <f t="shared" si="2"/>
        <v>105.19713261648747</v>
      </c>
      <c r="J28" s="96">
        <v>61.9</v>
      </c>
      <c r="K28" s="66">
        <f t="shared" si="3"/>
        <v>105.45144804088584</v>
      </c>
      <c r="L28" s="70"/>
      <c r="M28" s="70"/>
      <c r="N28" s="70"/>
      <c r="O28" s="70"/>
      <c r="P28" s="70"/>
    </row>
    <row r="29" spans="1:16" ht="75">
      <c r="A29" s="67">
        <v>14</v>
      </c>
      <c r="B29" s="95" t="s">
        <v>125</v>
      </c>
      <c r="C29" s="96">
        <v>76.598</v>
      </c>
      <c r="D29" s="96">
        <v>79.432</v>
      </c>
      <c r="E29" s="66">
        <f t="shared" si="0"/>
        <v>103.69983550484348</v>
      </c>
      <c r="F29" s="96">
        <v>83.331</v>
      </c>
      <c r="G29" s="66">
        <f t="shared" si="1"/>
        <v>104.90860106757982</v>
      </c>
      <c r="H29" s="96">
        <v>87.722</v>
      </c>
      <c r="I29" s="66">
        <f t="shared" si="2"/>
        <v>105.26934754173116</v>
      </c>
      <c r="J29" s="96">
        <v>92.624</v>
      </c>
      <c r="K29" s="66">
        <f t="shared" si="3"/>
        <v>105.5881078862771</v>
      </c>
      <c r="L29" s="70"/>
      <c r="M29" s="70"/>
      <c r="N29" s="70"/>
      <c r="O29" s="70"/>
      <c r="P29" s="70"/>
    </row>
    <row r="30" spans="1:16" ht="65.25" customHeight="1">
      <c r="A30" s="67">
        <v>15</v>
      </c>
      <c r="B30" s="95" t="s">
        <v>75</v>
      </c>
      <c r="C30" s="96">
        <v>6796.598</v>
      </c>
      <c r="D30" s="96">
        <v>5352.832</v>
      </c>
      <c r="E30" s="66">
        <f t="shared" si="0"/>
        <v>78.75751957082059</v>
      </c>
      <c r="F30" s="96">
        <v>5621.731</v>
      </c>
      <c r="G30" s="66">
        <f t="shared" si="1"/>
        <v>105.02349036921015</v>
      </c>
      <c r="H30" s="96">
        <v>6035.822</v>
      </c>
      <c r="I30" s="66">
        <f t="shared" si="2"/>
        <v>107.36589851061889</v>
      </c>
      <c r="J30" s="96">
        <v>11107.924</v>
      </c>
      <c r="K30" s="66">
        <f t="shared" si="3"/>
        <v>184.0333263638325</v>
      </c>
      <c r="L30" s="70"/>
      <c r="M30" s="70"/>
      <c r="N30" s="70"/>
      <c r="O30" s="70"/>
      <c r="P30" s="70"/>
    </row>
    <row r="31" spans="1:16" ht="19.5" customHeight="1">
      <c r="A31" s="67"/>
      <c r="B31" s="95" t="s">
        <v>9</v>
      </c>
      <c r="C31" s="99"/>
      <c r="D31" s="99"/>
      <c r="E31" s="100"/>
      <c r="F31" s="99"/>
      <c r="G31" s="100"/>
      <c r="H31" s="99"/>
      <c r="I31" s="100"/>
      <c r="J31" s="99"/>
      <c r="K31" s="100"/>
      <c r="L31" s="70"/>
      <c r="M31" s="70"/>
      <c r="N31" s="70"/>
      <c r="O31" s="70"/>
      <c r="P31" s="70"/>
    </row>
    <row r="32" spans="1:16" ht="40.5" customHeight="1">
      <c r="A32" s="67">
        <v>16</v>
      </c>
      <c r="B32" s="95" t="s">
        <v>123</v>
      </c>
      <c r="C32" s="96">
        <v>6669.5</v>
      </c>
      <c r="D32" s="96">
        <v>5220.2</v>
      </c>
      <c r="E32" s="66">
        <f t="shared" si="0"/>
        <v>78.26973536247095</v>
      </c>
      <c r="F32" s="96">
        <v>5482.6</v>
      </c>
      <c r="G32" s="66">
        <f t="shared" si="1"/>
        <v>105.02662733228614</v>
      </c>
      <c r="H32" s="96">
        <v>5889.4</v>
      </c>
      <c r="I32" s="66">
        <f t="shared" si="2"/>
        <v>107.41983730346914</v>
      </c>
      <c r="J32" s="96">
        <v>10953.4</v>
      </c>
      <c r="K32" s="66">
        <f t="shared" si="3"/>
        <v>185.98498998200157</v>
      </c>
      <c r="L32" s="70"/>
      <c r="M32" s="70"/>
      <c r="N32" s="70"/>
      <c r="O32" s="70"/>
      <c r="P32" s="70"/>
    </row>
    <row r="33" spans="1:16" ht="60">
      <c r="A33" s="67">
        <v>17</v>
      </c>
      <c r="B33" s="95" t="s">
        <v>124</v>
      </c>
      <c r="C33" s="96">
        <v>50.5</v>
      </c>
      <c r="D33" s="96">
        <v>53.2</v>
      </c>
      <c r="E33" s="66">
        <f t="shared" si="0"/>
        <v>105.34653465346535</v>
      </c>
      <c r="F33" s="96">
        <v>55.8</v>
      </c>
      <c r="G33" s="66">
        <f t="shared" si="1"/>
        <v>104.88721804511276</v>
      </c>
      <c r="H33" s="96">
        <v>58.7</v>
      </c>
      <c r="I33" s="66">
        <f t="shared" si="2"/>
        <v>105.19713261648747</v>
      </c>
      <c r="J33" s="96">
        <v>61.9</v>
      </c>
      <c r="K33" s="66">
        <f t="shared" si="3"/>
        <v>105.45144804088584</v>
      </c>
      <c r="L33" s="70"/>
      <c r="M33" s="70"/>
      <c r="N33" s="70"/>
      <c r="O33" s="70"/>
      <c r="P33" s="70"/>
    </row>
    <row r="34" spans="1:16" ht="75">
      <c r="A34" s="67">
        <v>18</v>
      </c>
      <c r="B34" s="95" t="s">
        <v>125</v>
      </c>
      <c r="C34" s="96">
        <v>76.598</v>
      </c>
      <c r="D34" s="96">
        <v>79.432</v>
      </c>
      <c r="E34" s="66">
        <f t="shared" si="0"/>
        <v>103.69983550484348</v>
      </c>
      <c r="F34" s="96">
        <v>83.331</v>
      </c>
      <c r="G34" s="66">
        <f t="shared" si="1"/>
        <v>104.90860106757982</v>
      </c>
      <c r="H34" s="96">
        <v>87.722</v>
      </c>
      <c r="I34" s="66">
        <f t="shared" si="2"/>
        <v>105.26934754173116</v>
      </c>
      <c r="J34" s="96">
        <v>92.624</v>
      </c>
      <c r="K34" s="66">
        <f t="shared" si="3"/>
        <v>105.5881078862771</v>
      </c>
      <c r="L34" s="70"/>
      <c r="M34" s="70"/>
      <c r="N34" s="70"/>
      <c r="O34" s="70"/>
      <c r="P34" s="70"/>
    </row>
    <row r="35" spans="1:16" ht="28.5" customHeight="1">
      <c r="A35" s="67"/>
      <c r="B35" s="191" t="s">
        <v>76</v>
      </c>
      <c r="C35" s="192"/>
      <c r="D35" s="192"/>
      <c r="E35" s="192"/>
      <c r="F35" s="192"/>
      <c r="G35" s="192"/>
      <c r="H35" s="192"/>
      <c r="I35" s="192"/>
      <c r="J35" s="192"/>
      <c r="K35" s="193"/>
      <c r="L35" s="70"/>
      <c r="M35" s="70"/>
      <c r="N35" s="70"/>
      <c r="O35" s="70"/>
      <c r="P35" s="70"/>
    </row>
    <row r="36" spans="1:16" ht="39.75" customHeight="1">
      <c r="A36" s="67">
        <v>19</v>
      </c>
      <c r="B36" s="95" t="s">
        <v>129</v>
      </c>
      <c r="C36" s="96">
        <v>2.2</v>
      </c>
      <c r="D36" s="96">
        <v>0</v>
      </c>
      <c r="E36" s="66">
        <f t="shared" si="0"/>
        <v>0</v>
      </c>
      <c r="F36" s="96">
        <v>0</v>
      </c>
      <c r="G36" s="66">
        <v>0</v>
      </c>
      <c r="H36" s="96">
        <v>0</v>
      </c>
      <c r="I36" s="66">
        <v>0</v>
      </c>
      <c r="J36" s="96">
        <v>0</v>
      </c>
      <c r="K36" s="66">
        <v>0</v>
      </c>
      <c r="L36" s="70"/>
      <c r="M36" s="70"/>
      <c r="N36" s="70"/>
      <c r="O36" s="70"/>
      <c r="P36" s="70"/>
    </row>
    <row r="37" spans="1:16" ht="39.75" customHeight="1">
      <c r="A37" s="67">
        <v>20</v>
      </c>
      <c r="B37" s="95" t="s">
        <v>77</v>
      </c>
      <c r="C37" s="96">
        <v>0.511</v>
      </c>
      <c r="D37" s="96">
        <v>0.515</v>
      </c>
      <c r="E37" s="66">
        <f t="shared" si="0"/>
        <v>100.78277886497065</v>
      </c>
      <c r="F37" s="96">
        <v>0.518</v>
      </c>
      <c r="G37" s="66">
        <f t="shared" si="1"/>
        <v>100.58252427184466</v>
      </c>
      <c r="H37" s="96">
        <v>0.527</v>
      </c>
      <c r="I37" s="66">
        <f t="shared" si="2"/>
        <v>101.73745173745175</v>
      </c>
      <c r="J37" s="96">
        <v>0.537</v>
      </c>
      <c r="K37" s="66">
        <f t="shared" si="3"/>
        <v>101.89753320683113</v>
      </c>
      <c r="L37" s="70"/>
      <c r="M37" s="70"/>
      <c r="N37" s="70"/>
      <c r="O37" s="70"/>
      <c r="P37" s="70"/>
    </row>
    <row r="38" spans="1:16" ht="39.75" customHeight="1">
      <c r="A38" s="67">
        <v>21</v>
      </c>
      <c r="B38" s="95" t="s">
        <v>78</v>
      </c>
      <c r="C38" s="96">
        <v>327.14</v>
      </c>
      <c r="D38" s="96">
        <f>24.73+325.6</f>
        <v>350.33000000000004</v>
      </c>
      <c r="E38" s="66">
        <f t="shared" si="0"/>
        <v>107.0887081983249</v>
      </c>
      <c r="F38" s="96">
        <f>337.8+26.8</f>
        <v>364.6</v>
      </c>
      <c r="G38" s="66">
        <f t="shared" si="1"/>
        <v>104.07330231496017</v>
      </c>
      <c r="H38" s="96">
        <f>29.1+342.5</f>
        <v>371.6</v>
      </c>
      <c r="I38" s="66">
        <f t="shared" si="2"/>
        <v>101.91991223258366</v>
      </c>
      <c r="J38" s="96">
        <f>347.2+32.1</f>
        <v>379.3</v>
      </c>
      <c r="K38" s="66">
        <f t="shared" si="3"/>
        <v>102.07212055974166</v>
      </c>
      <c r="L38" s="70"/>
      <c r="M38" s="70"/>
      <c r="N38" s="70"/>
      <c r="O38" s="70"/>
      <c r="P38" s="70"/>
    </row>
    <row r="39" spans="1:16" ht="45" customHeight="1">
      <c r="A39" s="67">
        <v>22</v>
      </c>
      <c r="B39" s="95" t="s">
        <v>126</v>
      </c>
      <c r="C39" s="96">
        <v>403</v>
      </c>
      <c r="D39" s="96">
        <v>351</v>
      </c>
      <c r="E39" s="66">
        <f t="shared" si="0"/>
        <v>87.09677419354838</v>
      </c>
      <c r="F39" s="96">
        <v>353</v>
      </c>
      <c r="G39" s="66">
        <f t="shared" si="1"/>
        <v>100.56980056980056</v>
      </c>
      <c r="H39" s="96">
        <v>360</v>
      </c>
      <c r="I39" s="66">
        <f t="shared" si="2"/>
        <v>101.98300283286119</v>
      </c>
      <c r="J39" s="96">
        <v>369</v>
      </c>
      <c r="K39" s="66">
        <f t="shared" si="3"/>
        <v>102.49999999999999</v>
      </c>
      <c r="L39" s="70"/>
      <c r="M39" s="70"/>
      <c r="N39" s="70"/>
      <c r="O39" s="70"/>
      <c r="P39" s="70"/>
    </row>
    <row r="40" spans="1:16" ht="46.5" customHeight="1">
      <c r="A40" s="67">
        <v>23</v>
      </c>
      <c r="B40" s="95" t="s">
        <v>134</v>
      </c>
      <c r="C40" s="96">
        <v>262.3</v>
      </c>
      <c r="D40" s="96">
        <v>285.7</v>
      </c>
      <c r="E40" s="66">
        <f t="shared" si="0"/>
        <v>108.92108272969881</v>
      </c>
      <c r="F40" s="96">
        <v>287</v>
      </c>
      <c r="G40" s="66">
        <f t="shared" si="1"/>
        <v>100.45502275113756</v>
      </c>
      <c r="H40" s="96">
        <v>290</v>
      </c>
      <c r="I40" s="66">
        <f t="shared" si="2"/>
        <v>101.04529616724737</v>
      </c>
      <c r="J40" s="96">
        <v>295</v>
      </c>
      <c r="K40" s="66">
        <f t="shared" si="3"/>
        <v>101.72413793103448</v>
      </c>
      <c r="L40" s="70"/>
      <c r="M40" s="70"/>
      <c r="N40" s="70"/>
      <c r="O40" s="70"/>
      <c r="P40" s="70"/>
    </row>
    <row r="41" spans="1:16" ht="39.75" customHeight="1">
      <c r="A41" s="67">
        <v>24</v>
      </c>
      <c r="B41" s="95" t="s">
        <v>127</v>
      </c>
      <c r="C41" s="96">
        <v>462.2</v>
      </c>
      <c r="D41" s="96">
        <v>249.2</v>
      </c>
      <c r="E41" s="66">
        <f t="shared" si="0"/>
        <v>53.91605365642579</v>
      </c>
      <c r="F41" s="96">
        <v>249.6</v>
      </c>
      <c r="G41" s="66">
        <f t="shared" si="1"/>
        <v>100.16051364365973</v>
      </c>
      <c r="H41" s="96">
        <v>265.6</v>
      </c>
      <c r="I41" s="66">
        <f t="shared" si="2"/>
        <v>106.41025641025644</v>
      </c>
      <c r="J41" s="96">
        <v>285.6</v>
      </c>
      <c r="K41" s="66">
        <f t="shared" si="3"/>
        <v>107.53012048192771</v>
      </c>
      <c r="L41" s="70"/>
      <c r="M41" s="70"/>
      <c r="N41" s="70"/>
      <c r="O41" s="70"/>
      <c r="P41" s="70"/>
    </row>
    <row r="42" spans="1:16" ht="39.75" customHeight="1">
      <c r="A42" s="67">
        <v>25</v>
      </c>
      <c r="B42" s="95" t="s">
        <v>130</v>
      </c>
      <c r="C42" s="96">
        <v>146.11</v>
      </c>
      <c r="D42" s="96">
        <v>142.247</v>
      </c>
      <c r="E42" s="66">
        <f t="shared" si="0"/>
        <v>97.35610156731231</v>
      </c>
      <c r="F42" s="96">
        <v>143.783</v>
      </c>
      <c r="G42" s="66">
        <f t="shared" si="1"/>
        <v>101.07981187652462</v>
      </c>
      <c r="H42" s="96">
        <v>149.819</v>
      </c>
      <c r="I42" s="66">
        <f t="shared" si="2"/>
        <v>104.19799280860742</v>
      </c>
      <c r="J42" s="96">
        <v>167.467</v>
      </c>
      <c r="K42" s="66">
        <f t="shared" si="3"/>
        <v>111.77954732043334</v>
      </c>
      <c r="L42" s="70"/>
      <c r="M42" s="70"/>
      <c r="N42" s="70"/>
      <c r="O42" s="70"/>
      <c r="P42" s="70"/>
    </row>
    <row r="43" spans="1:16" ht="90">
      <c r="A43" s="67">
        <v>26</v>
      </c>
      <c r="B43" s="95" t="s">
        <v>128</v>
      </c>
      <c r="C43" s="96">
        <v>86.567</v>
      </c>
      <c r="D43" s="96">
        <v>89.061</v>
      </c>
      <c r="E43" s="66">
        <f t="shared" si="0"/>
        <v>102.8810054639759</v>
      </c>
      <c r="F43" s="96">
        <v>90.842</v>
      </c>
      <c r="G43" s="66">
        <f t="shared" si="1"/>
        <v>101.99975297829576</v>
      </c>
      <c r="H43" s="96">
        <v>93.1</v>
      </c>
      <c r="I43" s="66">
        <f t="shared" si="2"/>
        <v>102.48563439818585</v>
      </c>
      <c r="J43" s="96">
        <v>95.6</v>
      </c>
      <c r="K43" s="66">
        <f t="shared" si="3"/>
        <v>102.68528464017186</v>
      </c>
      <c r="L43" s="70"/>
      <c r="M43" s="70"/>
      <c r="N43" s="70"/>
      <c r="O43" s="70"/>
      <c r="P43" s="70"/>
    </row>
    <row r="44" spans="1:16" s="104" customFormat="1" ht="18" customHeight="1">
      <c r="A44" s="102"/>
      <c r="B44" s="103" t="s">
        <v>63</v>
      </c>
      <c r="C44" s="73"/>
      <c r="D44" s="73"/>
      <c r="E44" s="66"/>
      <c r="F44" s="73"/>
      <c r="G44" s="66"/>
      <c r="H44" s="73"/>
      <c r="I44" s="66"/>
      <c r="J44" s="73"/>
      <c r="K44" s="66"/>
      <c r="L44" s="70"/>
      <c r="M44" s="70"/>
      <c r="N44" s="70"/>
      <c r="O44" s="70"/>
      <c r="P44" s="70"/>
    </row>
    <row r="45" spans="1:16" ht="51.75" customHeight="1">
      <c r="A45" s="67">
        <v>27</v>
      </c>
      <c r="B45" s="105" t="s">
        <v>53</v>
      </c>
      <c r="C45" s="106">
        <v>2792.9897</v>
      </c>
      <c r="D45" s="106">
        <v>2828.9989</v>
      </c>
      <c r="E45" s="66">
        <f t="shared" si="0"/>
        <v>101.2892707767594</v>
      </c>
      <c r="F45" s="107">
        <v>2973.808</v>
      </c>
      <c r="G45" s="66">
        <f t="shared" si="1"/>
        <v>105.11874006030897</v>
      </c>
      <c r="H45" s="107">
        <v>3267.184</v>
      </c>
      <c r="I45" s="66">
        <f t="shared" si="2"/>
        <v>109.86533091578205</v>
      </c>
      <c r="J45" s="107">
        <v>3519.649</v>
      </c>
      <c r="K45" s="66">
        <f t="shared" si="3"/>
        <v>107.72729665669272</v>
      </c>
      <c r="L45" s="70"/>
      <c r="M45" s="70"/>
      <c r="N45" s="70"/>
      <c r="O45" s="70"/>
      <c r="P45" s="70"/>
    </row>
    <row r="46" spans="1:16" ht="15" customHeight="1">
      <c r="A46" s="67"/>
      <c r="B46" s="108" t="s">
        <v>9</v>
      </c>
      <c r="C46" s="109"/>
      <c r="D46" s="109"/>
      <c r="E46" s="66"/>
      <c r="F46" s="110"/>
      <c r="G46" s="66"/>
      <c r="H46" s="110"/>
      <c r="I46" s="66"/>
      <c r="J46" s="110"/>
      <c r="K46" s="66"/>
      <c r="L46" s="70"/>
      <c r="M46" s="70"/>
      <c r="N46" s="70"/>
      <c r="O46" s="70"/>
      <c r="P46" s="70"/>
    </row>
    <row r="47" spans="1:16" ht="54" customHeight="1">
      <c r="A47" s="67">
        <v>28</v>
      </c>
      <c r="B47" s="108" t="s">
        <v>57</v>
      </c>
      <c r="C47" s="111">
        <v>2335.372</v>
      </c>
      <c r="D47" s="111">
        <v>2449.3445</v>
      </c>
      <c r="E47" s="66">
        <f t="shared" si="0"/>
        <v>104.8802717511386</v>
      </c>
      <c r="F47" s="107">
        <v>2557.315</v>
      </c>
      <c r="G47" s="66">
        <f t="shared" si="1"/>
        <v>104.40813858565015</v>
      </c>
      <c r="H47" s="107">
        <v>2761.5121</v>
      </c>
      <c r="I47" s="66">
        <f t="shared" si="2"/>
        <v>107.98482392665744</v>
      </c>
      <c r="J47" s="107">
        <v>2892.869</v>
      </c>
      <c r="K47" s="66">
        <f t="shared" si="3"/>
        <v>104.75670195325235</v>
      </c>
      <c r="L47" s="70"/>
      <c r="M47" s="70"/>
      <c r="N47" s="70"/>
      <c r="O47" s="70"/>
      <c r="P47" s="70"/>
    </row>
    <row r="48" spans="1:16" ht="45.75" customHeight="1">
      <c r="A48" s="67">
        <v>29</v>
      </c>
      <c r="B48" s="108" t="s">
        <v>58</v>
      </c>
      <c r="C48" s="111">
        <v>457.6177</v>
      </c>
      <c r="D48" s="111">
        <v>379.6544</v>
      </c>
      <c r="E48" s="66">
        <f t="shared" si="0"/>
        <v>82.96322454310662</v>
      </c>
      <c r="F48" s="107">
        <v>416.493</v>
      </c>
      <c r="G48" s="66">
        <f t="shared" si="1"/>
        <v>109.70319321993898</v>
      </c>
      <c r="H48" s="107">
        <v>505.6715</v>
      </c>
      <c r="I48" s="66">
        <f t="shared" si="2"/>
        <v>121.41176442341168</v>
      </c>
      <c r="J48" s="107">
        <v>626.78</v>
      </c>
      <c r="K48" s="66">
        <f t="shared" si="3"/>
        <v>123.95003475576536</v>
      </c>
      <c r="L48" s="70"/>
      <c r="M48" s="70"/>
      <c r="N48" s="70"/>
      <c r="O48" s="70"/>
      <c r="P48" s="70"/>
    </row>
    <row r="49" spans="1:17" ht="20.25" customHeight="1">
      <c r="A49" s="67"/>
      <c r="B49" s="175"/>
      <c r="C49" s="176"/>
      <c r="D49" s="176"/>
      <c r="E49" s="176"/>
      <c r="F49" s="176"/>
      <c r="G49" s="176"/>
      <c r="H49" s="176"/>
      <c r="I49" s="176"/>
      <c r="J49" s="176"/>
      <c r="K49" s="177"/>
      <c r="L49" s="70"/>
      <c r="M49" s="70"/>
      <c r="N49" s="70"/>
      <c r="O49" s="70"/>
      <c r="P49" s="70"/>
      <c r="Q49" s="70"/>
    </row>
    <row r="50" spans="1:17" ht="53.25" customHeight="1">
      <c r="A50" s="67">
        <v>30</v>
      </c>
      <c r="B50" s="92" t="s">
        <v>10</v>
      </c>
      <c r="C50" s="74">
        <v>62.657</v>
      </c>
      <c r="D50" s="74">
        <v>62.81</v>
      </c>
      <c r="E50" s="113">
        <f>D50/C50*100</f>
        <v>100.24418660325264</v>
      </c>
      <c r="F50" s="74">
        <v>63.461</v>
      </c>
      <c r="G50" s="113">
        <f>F50/D50*100</f>
        <v>101.03645916255373</v>
      </c>
      <c r="H50" s="74">
        <v>69.944</v>
      </c>
      <c r="I50" s="113">
        <f>H50/F50*100</f>
        <v>110.21572304249855</v>
      </c>
      <c r="J50" s="74">
        <v>69.945</v>
      </c>
      <c r="K50" s="113">
        <f>J50/H50*100</f>
        <v>100.00142971520071</v>
      </c>
      <c r="L50" s="70"/>
      <c r="M50" s="70"/>
      <c r="N50" s="70"/>
      <c r="O50" s="70"/>
      <c r="P50" s="70"/>
      <c r="Q50" s="70"/>
    </row>
    <row r="51" spans="1:17" ht="15" customHeight="1" hidden="1">
      <c r="A51" s="114"/>
      <c r="B51" s="115" t="s">
        <v>11</v>
      </c>
      <c r="C51" s="116"/>
      <c r="D51" s="116"/>
      <c r="E51" s="117" t="e">
        <f aca="true" t="shared" si="4" ref="E51:E79">D51/C51*100</f>
        <v>#DIV/0!</v>
      </c>
      <c r="F51" s="116"/>
      <c r="G51" s="117" t="e">
        <f aca="true" t="shared" si="5" ref="G51:G79">F51/D51*100</f>
        <v>#DIV/0!</v>
      </c>
      <c r="H51" s="116"/>
      <c r="I51" s="117" t="e">
        <f aca="true" t="shared" si="6" ref="I51:I79">H51/F51*100</f>
        <v>#DIV/0!</v>
      </c>
      <c r="J51" s="116"/>
      <c r="K51" s="117" t="e">
        <f aca="true" t="shared" si="7" ref="K51:K79">J51/H51*100</f>
        <v>#DIV/0!</v>
      </c>
      <c r="L51" s="70"/>
      <c r="M51" s="70"/>
      <c r="N51" s="70"/>
      <c r="O51" s="70"/>
      <c r="P51" s="70"/>
      <c r="Q51" s="70"/>
    </row>
    <row r="52" spans="1:17" ht="15">
      <c r="A52" s="67">
        <v>31</v>
      </c>
      <c r="B52" s="92" t="s">
        <v>12</v>
      </c>
      <c r="C52" s="74">
        <v>1.2</v>
      </c>
      <c r="D52" s="74">
        <v>1.205</v>
      </c>
      <c r="E52" s="113">
        <f t="shared" si="4"/>
        <v>100.41666666666669</v>
      </c>
      <c r="F52" s="74">
        <v>1.4219</v>
      </c>
      <c r="G52" s="113">
        <f t="shared" si="5"/>
        <v>118</v>
      </c>
      <c r="H52" s="74">
        <v>1.6049</v>
      </c>
      <c r="I52" s="113">
        <f t="shared" si="6"/>
        <v>112.87010338279767</v>
      </c>
      <c r="J52" s="74">
        <v>1.8596</v>
      </c>
      <c r="K52" s="113">
        <f t="shared" si="7"/>
        <v>115.87014767275218</v>
      </c>
      <c r="L52" s="70"/>
      <c r="M52" s="70"/>
      <c r="N52" s="70"/>
      <c r="O52" s="70"/>
      <c r="P52" s="70"/>
      <c r="Q52" s="70"/>
    </row>
    <row r="53" spans="1:17" ht="15">
      <c r="A53" s="67">
        <v>32</v>
      </c>
      <c r="B53" s="92" t="s">
        <v>13</v>
      </c>
      <c r="C53" s="74">
        <v>52.861</v>
      </c>
      <c r="D53" s="74">
        <v>53.69</v>
      </c>
      <c r="E53" s="113">
        <f t="shared" si="4"/>
        <v>101.56826393749645</v>
      </c>
      <c r="F53" s="74">
        <v>56.02</v>
      </c>
      <c r="G53" s="113">
        <f t="shared" si="5"/>
        <v>104.33972806854163</v>
      </c>
      <c r="H53" s="74">
        <v>56.99</v>
      </c>
      <c r="I53" s="113">
        <f t="shared" si="6"/>
        <v>101.73152445555158</v>
      </c>
      <c r="J53" s="74">
        <v>58.22</v>
      </c>
      <c r="K53" s="113">
        <f t="shared" si="7"/>
        <v>102.15827338129495</v>
      </c>
      <c r="L53" s="70"/>
      <c r="M53" s="70"/>
      <c r="N53" s="70"/>
      <c r="O53" s="70"/>
      <c r="P53" s="70"/>
      <c r="Q53" s="70"/>
    </row>
    <row r="54" spans="1:17" ht="30">
      <c r="A54" s="67">
        <v>33</v>
      </c>
      <c r="B54" s="92" t="s">
        <v>14</v>
      </c>
      <c r="C54" s="74">
        <v>5.4012</v>
      </c>
      <c r="D54" s="74">
        <v>6.5595</v>
      </c>
      <c r="E54" s="113">
        <f t="shared" si="4"/>
        <v>121.44523439235724</v>
      </c>
      <c r="F54" s="74">
        <v>6.6497</v>
      </c>
      <c r="G54" s="113">
        <f t="shared" si="5"/>
        <v>101.37510480981781</v>
      </c>
      <c r="H54" s="74">
        <v>6.843</v>
      </c>
      <c r="I54" s="113">
        <f t="shared" si="6"/>
        <v>102.90689805555138</v>
      </c>
      <c r="J54" s="74">
        <v>7.0272</v>
      </c>
      <c r="K54" s="113">
        <f t="shared" si="7"/>
        <v>102.69180184129767</v>
      </c>
      <c r="L54" s="70"/>
      <c r="M54" s="70"/>
      <c r="N54" s="70"/>
      <c r="O54" s="70"/>
      <c r="P54" s="70"/>
      <c r="Q54" s="70"/>
    </row>
    <row r="55" spans="1:17" ht="15">
      <c r="A55" s="67">
        <v>34</v>
      </c>
      <c r="B55" s="89" t="s">
        <v>64</v>
      </c>
      <c r="C55" s="119">
        <v>1.55</v>
      </c>
      <c r="D55" s="119">
        <v>1.581</v>
      </c>
      <c r="E55" s="113">
        <f t="shared" si="4"/>
        <v>102</v>
      </c>
      <c r="F55" s="119">
        <v>1.653</v>
      </c>
      <c r="G55" s="113">
        <f t="shared" si="5"/>
        <v>104.5540796963947</v>
      </c>
      <c r="H55" s="119">
        <v>1.723</v>
      </c>
      <c r="I55" s="113">
        <f t="shared" si="6"/>
        <v>104.23472474289173</v>
      </c>
      <c r="J55" s="119">
        <v>1.823</v>
      </c>
      <c r="K55" s="113">
        <f t="shared" si="7"/>
        <v>105.80383052814857</v>
      </c>
      <c r="L55" s="70"/>
      <c r="M55" s="70"/>
      <c r="N55" s="70"/>
      <c r="O55" s="70"/>
      <c r="P55" s="70"/>
      <c r="Q55" s="70"/>
    </row>
    <row r="56" spans="1:17" ht="51.75" customHeight="1">
      <c r="A56" s="67">
        <v>35</v>
      </c>
      <c r="B56" s="112" t="s">
        <v>54</v>
      </c>
      <c r="C56" s="74">
        <v>0.28</v>
      </c>
      <c r="D56" s="74">
        <v>0.21</v>
      </c>
      <c r="E56" s="118">
        <f t="shared" si="4"/>
        <v>74.99999999999999</v>
      </c>
      <c r="F56" s="74">
        <v>0.22</v>
      </c>
      <c r="G56" s="118">
        <f t="shared" si="5"/>
        <v>104.76190476190477</v>
      </c>
      <c r="H56" s="74">
        <v>0.23</v>
      </c>
      <c r="I56" s="118">
        <f t="shared" si="6"/>
        <v>104.54545454545455</v>
      </c>
      <c r="J56" s="74">
        <v>0.24</v>
      </c>
      <c r="K56" s="113">
        <f t="shared" si="7"/>
        <v>104.34782608695652</v>
      </c>
      <c r="L56" s="70"/>
      <c r="M56" s="70"/>
      <c r="N56" s="70"/>
      <c r="O56" s="70"/>
      <c r="P56" s="70"/>
      <c r="Q56" s="70"/>
    </row>
    <row r="57" spans="1:17" ht="63.75" customHeight="1">
      <c r="A57" s="67">
        <v>36</v>
      </c>
      <c r="B57" s="112" t="s">
        <v>56</v>
      </c>
      <c r="C57" s="74">
        <v>0.123</v>
      </c>
      <c r="D57" s="74">
        <v>0.09</v>
      </c>
      <c r="E57" s="113">
        <f t="shared" si="4"/>
        <v>73.17073170731707</v>
      </c>
      <c r="F57" s="74">
        <v>0.1</v>
      </c>
      <c r="G57" s="113">
        <f t="shared" si="5"/>
        <v>111.11111111111111</v>
      </c>
      <c r="H57" s="74">
        <v>0.12</v>
      </c>
      <c r="I57" s="113">
        <f t="shared" si="6"/>
        <v>120</v>
      </c>
      <c r="J57" s="74">
        <v>0.15</v>
      </c>
      <c r="K57" s="113">
        <f t="shared" si="7"/>
        <v>125</v>
      </c>
      <c r="L57" s="70"/>
      <c r="M57" s="70"/>
      <c r="N57" s="70"/>
      <c r="O57" s="70"/>
      <c r="P57" s="70"/>
      <c r="Q57" s="70"/>
    </row>
    <row r="58" spans="1:17" ht="27" customHeight="1">
      <c r="A58" s="67">
        <v>37</v>
      </c>
      <c r="B58" s="112" t="s">
        <v>15</v>
      </c>
      <c r="C58" s="74">
        <v>1.147</v>
      </c>
      <c r="D58" s="74">
        <v>1.281</v>
      </c>
      <c r="E58" s="113">
        <f t="shared" si="4"/>
        <v>111.68265039232782</v>
      </c>
      <c r="F58" s="74">
        <v>1.333</v>
      </c>
      <c r="G58" s="113">
        <f t="shared" si="5"/>
        <v>104.05932864949258</v>
      </c>
      <c r="H58" s="74">
        <v>1.373</v>
      </c>
      <c r="I58" s="113">
        <f t="shared" si="6"/>
        <v>103.00075018754688</v>
      </c>
      <c r="J58" s="74">
        <v>1.433</v>
      </c>
      <c r="K58" s="113">
        <f t="shared" si="7"/>
        <v>104.36999271667882</v>
      </c>
      <c r="L58" s="70"/>
      <c r="M58" s="70"/>
      <c r="N58" s="70"/>
      <c r="O58" s="70"/>
      <c r="P58" s="70"/>
      <c r="Q58" s="70"/>
    </row>
    <row r="59" spans="1:17" ht="15">
      <c r="A59" s="67">
        <v>38</v>
      </c>
      <c r="B59" s="92" t="s">
        <v>65</v>
      </c>
      <c r="C59" s="119">
        <v>2.8773</v>
      </c>
      <c r="D59" s="119">
        <v>2.7508</v>
      </c>
      <c r="E59" s="113">
        <f t="shared" si="4"/>
        <v>95.603517186251</v>
      </c>
      <c r="F59" s="119">
        <v>2.7797</v>
      </c>
      <c r="G59" s="113">
        <f t="shared" si="5"/>
        <v>101.0506034608114</v>
      </c>
      <c r="H59" s="119">
        <v>2.7976</v>
      </c>
      <c r="I59" s="113">
        <f t="shared" si="6"/>
        <v>100.64395438356657</v>
      </c>
      <c r="J59" s="119">
        <v>2.8815</v>
      </c>
      <c r="K59" s="113">
        <f t="shared" si="7"/>
        <v>102.9989991421218</v>
      </c>
      <c r="L59" s="70"/>
      <c r="M59" s="70"/>
      <c r="N59" s="70"/>
      <c r="O59" s="70"/>
      <c r="P59" s="70"/>
      <c r="Q59" s="70"/>
    </row>
    <row r="60" spans="1:17" ht="47.25" customHeight="1">
      <c r="A60" s="67">
        <v>39</v>
      </c>
      <c r="B60" s="112" t="s">
        <v>54</v>
      </c>
      <c r="C60" s="74">
        <v>0.238</v>
      </c>
      <c r="D60" s="74">
        <v>0.245</v>
      </c>
      <c r="E60" s="113">
        <f t="shared" si="4"/>
        <v>102.94117647058825</v>
      </c>
      <c r="F60" s="74">
        <v>0.25</v>
      </c>
      <c r="G60" s="113">
        <f t="shared" si="5"/>
        <v>102.04081632653062</v>
      </c>
      <c r="H60" s="74">
        <v>0.255</v>
      </c>
      <c r="I60" s="113">
        <f t="shared" si="6"/>
        <v>102</v>
      </c>
      <c r="J60" s="74">
        <v>0.26</v>
      </c>
      <c r="K60" s="113">
        <f t="shared" si="7"/>
        <v>101.96078431372548</v>
      </c>
      <c r="L60" s="70"/>
      <c r="M60" s="70"/>
      <c r="N60" s="70"/>
      <c r="O60" s="70"/>
      <c r="P60" s="70"/>
      <c r="Q60" s="70"/>
    </row>
    <row r="61" spans="1:17" ht="66.75" customHeight="1">
      <c r="A61" s="67">
        <v>40</v>
      </c>
      <c r="B61" s="112" t="s">
        <v>56</v>
      </c>
      <c r="C61" s="74">
        <v>1.6948</v>
      </c>
      <c r="D61" s="74">
        <v>1.7508</v>
      </c>
      <c r="E61" s="113">
        <f t="shared" si="4"/>
        <v>103.30422468727873</v>
      </c>
      <c r="F61" s="74">
        <v>1.7737</v>
      </c>
      <c r="G61" s="113">
        <f t="shared" si="5"/>
        <v>101.30797349782956</v>
      </c>
      <c r="H61" s="74">
        <v>1.7856</v>
      </c>
      <c r="I61" s="113">
        <f t="shared" si="6"/>
        <v>100.67091390877827</v>
      </c>
      <c r="J61" s="74">
        <v>1.8585</v>
      </c>
      <c r="K61" s="113">
        <f t="shared" si="7"/>
        <v>104.08266129032258</v>
      </c>
      <c r="L61" s="70"/>
      <c r="M61" s="70"/>
      <c r="N61" s="70"/>
      <c r="O61" s="70"/>
      <c r="P61" s="70"/>
      <c r="Q61" s="70"/>
    </row>
    <row r="62" spans="1:17" ht="29.25" customHeight="1">
      <c r="A62" s="67">
        <v>41</v>
      </c>
      <c r="B62" s="112" t="s">
        <v>15</v>
      </c>
      <c r="C62" s="74">
        <v>0.9445</v>
      </c>
      <c r="D62" s="74">
        <v>0.755</v>
      </c>
      <c r="E62" s="113">
        <f t="shared" si="4"/>
        <v>79.93647432503971</v>
      </c>
      <c r="F62" s="74">
        <v>0.756</v>
      </c>
      <c r="G62" s="113">
        <f t="shared" si="5"/>
        <v>100.13245033112584</v>
      </c>
      <c r="H62" s="74">
        <v>0.757</v>
      </c>
      <c r="I62" s="113">
        <f t="shared" si="6"/>
        <v>100.13227513227514</v>
      </c>
      <c r="J62" s="74">
        <v>0.763</v>
      </c>
      <c r="K62" s="113">
        <f t="shared" si="7"/>
        <v>100.79260237780714</v>
      </c>
      <c r="L62" s="70"/>
      <c r="M62" s="70"/>
      <c r="N62" s="70"/>
      <c r="O62" s="70"/>
      <c r="P62" s="70"/>
      <c r="Q62" s="70"/>
    </row>
    <row r="63" spans="1:17" ht="39.75" customHeight="1">
      <c r="A63" s="67">
        <v>42</v>
      </c>
      <c r="B63" s="105" t="s">
        <v>66</v>
      </c>
      <c r="C63" s="120">
        <v>0.284</v>
      </c>
      <c r="D63" s="120">
        <v>0.2871</v>
      </c>
      <c r="E63" s="113">
        <f t="shared" si="4"/>
        <v>101.09154929577467</v>
      </c>
      <c r="F63" s="120">
        <v>0.2997</v>
      </c>
      <c r="G63" s="113">
        <f t="shared" si="5"/>
        <v>104.38871473354232</v>
      </c>
      <c r="H63" s="120">
        <v>0.3173</v>
      </c>
      <c r="I63" s="113">
        <f t="shared" si="6"/>
        <v>105.87253920587254</v>
      </c>
      <c r="J63" s="120">
        <v>0.3439</v>
      </c>
      <c r="K63" s="113">
        <f t="shared" si="7"/>
        <v>108.38323353293411</v>
      </c>
      <c r="L63" s="70"/>
      <c r="M63" s="70"/>
      <c r="N63" s="70"/>
      <c r="O63" s="70"/>
      <c r="P63" s="70"/>
      <c r="Q63" s="70"/>
    </row>
    <row r="64" spans="1:17" ht="28.5" customHeight="1">
      <c r="A64" s="141">
        <v>43</v>
      </c>
      <c r="B64" s="112" t="s">
        <v>15</v>
      </c>
      <c r="C64" s="120">
        <v>0.284</v>
      </c>
      <c r="D64" s="120">
        <v>0.2871</v>
      </c>
      <c r="E64" s="113">
        <f>D64/C64*100</f>
        <v>101.09154929577467</v>
      </c>
      <c r="F64" s="120">
        <v>0.2997</v>
      </c>
      <c r="G64" s="113">
        <f>F64/D64*100</f>
        <v>104.38871473354232</v>
      </c>
      <c r="H64" s="120">
        <v>0.3173</v>
      </c>
      <c r="I64" s="113">
        <f>H64/F64*100</f>
        <v>105.87253920587254</v>
      </c>
      <c r="J64" s="120">
        <v>0.3439</v>
      </c>
      <c r="K64" s="113">
        <f>J64/H64*100</f>
        <v>108.38323353293411</v>
      </c>
      <c r="L64" s="70"/>
      <c r="M64" s="70"/>
      <c r="N64" s="70"/>
      <c r="O64" s="70"/>
      <c r="P64" s="70"/>
      <c r="Q64" s="70"/>
    </row>
    <row r="65" spans="1:17" ht="42.75" customHeight="1">
      <c r="A65" s="67">
        <v>44</v>
      </c>
      <c r="B65" s="108" t="s">
        <v>67</v>
      </c>
      <c r="C65" s="121">
        <v>0.0574</v>
      </c>
      <c r="D65" s="121">
        <v>0.0598</v>
      </c>
      <c r="E65" s="113">
        <f t="shared" si="4"/>
        <v>104.18118466898953</v>
      </c>
      <c r="F65" s="74">
        <v>0.0631</v>
      </c>
      <c r="G65" s="113">
        <f t="shared" si="5"/>
        <v>105.51839464882944</v>
      </c>
      <c r="H65" s="74">
        <v>0.0674</v>
      </c>
      <c r="I65" s="113">
        <f t="shared" si="6"/>
        <v>106.81458003169573</v>
      </c>
      <c r="J65" s="74">
        <v>0.0716</v>
      </c>
      <c r="K65" s="113">
        <f t="shared" si="7"/>
        <v>106.2314540059347</v>
      </c>
      <c r="L65" s="70"/>
      <c r="M65" s="70"/>
      <c r="N65" s="70"/>
      <c r="O65" s="70"/>
      <c r="P65" s="70"/>
      <c r="Q65" s="70"/>
    </row>
    <row r="66" spans="1:17" ht="42.75" customHeight="1">
      <c r="A66" s="141">
        <v>45</v>
      </c>
      <c r="B66" s="112" t="s">
        <v>56</v>
      </c>
      <c r="C66" s="74">
        <v>0.035</v>
      </c>
      <c r="D66" s="74">
        <v>0.036</v>
      </c>
      <c r="E66" s="113">
        <f t="shared" si="4"/>
        <v>102.85714285714285</v>
      </c>
      <c r="F66" s="74">
        <v>0.037</v>
      </c>
      <c r="G66" s="113">
        <f t="shared" si="5"/>
        <v>102.77777777777779</v>
      </c>
      <c r="H66" s="74">
        <v>0.039</v>
      </c>
      <c r="I66" s="113">
        <f t="shared" si="6"/>
        <v>105.40540540540542</v>
      </c>
      <c r="J66" s="74">
        <v>0.04</v>
      </c>
      <c r="K66" s="113">
        <f t="shared" si="7"/>
        <v>102.56410256410258</v>
      </c>
      <c r="L66" s="70"/>
      <c r="M66" s="70"/>
      <c r="N66" s="70"/>
      <c r="O66" s="70"/>
      <c r="P66" s="70"/>
      <c r="Q66" s="70"/>
    </row>
    <row r="67" spans="1:17" ht="42.75" customHeight="1">
      <c r="A67" s="67">
        <v>46</v>
      </c>
      <c r="B67" s="112" t="s">
        <v>15</v>
      </c>
      <c r="C67" s="121">
        <v>0.0224</v>
      </c>
      <c r="D67" s="121">
        <v>0.0238</v>
      </c>
      <c r="E67" s="113">
        <f>D67/C67*100</f>
        <v>106.25</v>
      </c>
      <c r="F67" s="74">
        <v>0.0261</v>
      </c>
      <c r="G67" s="113">
        <f>F67/D67*100</f>
        <v>109.6638655462185</v>
      </c>
      <c r="H67" s="74">
        <v>0.0284</v>
      </c>
      <c r="I67" s="113">
        <f>H67/F67*100</f>
        <v>108.81226053639847</v>
      </c>
      <c r="J67" s="74">
        <v>0.0316</v>
      </c>
      <c r="K67" s="113">
        <f>J67/H67*100</f>
        <v>111.26760563380283</v>
      </c>
      <c r="L67" s="70"/>
      <c r="M67" s="70"/>
      <c r="N67" s="70"/>
      <c r="O67" s="70"/>
      <c r="P67" s="70"/>
      <c r="Q67" s="70"/>
    </row>
    <row r="68" spans="1:17" ht="16.5" customHeight="1">
      <c r="A68" s="67">
        <v>47</v>
      </c>
      <c r="B68" s="92" t="s">
        <v>68</v>
      </c>
      <c r="C68" s="122">
        <v>1.192</v>
      </c>
      <c r="D68" s="122">
        <v>1.218</v>
      </c>
      <c r="E68" s="113">
        <f>D68/C68*100</f>
        <v>102.18120805369128</v>
      </c>
      <c r="F68" s="123">
        <v>1.223</v>
      </c>
      <c r="G68" s="113">
        <f t="shared" si="5"/>
        <v>100.4105090311987</v>
      </c>
      <c r="H68" s="123">
        <v>1.233</v>
      </c>
      <c r="I68" s="113">
        <f t="shared" si="6"/>
        <v>100.81766148814391</v>
      </c>
      <c r="J68" s="123">
        <v>1.243</v>
      </c>
      <c r="K68" s="113">
        <f t="shared" si="7"/>
        <v>100.8110300081103</v>
      </c>
      <c r="L68" s="70"/>
      <c r="M68" s="70"/>
      <c r="N68" s="70"/>
      <c r="O68" s="70"/>
      <c r="P68" s="70"/>
      <c r="Q68" s="70"/>
    </row>
    <row r="69" spans="1:17" ht="44.25" customHeight="1">
      <c r="A69" s="67">
        <v>48</v>
      </c>
      <c r="B69" s="112" t="s">
        <v>54</v>
      </c>
      <c r="C69" s="122">
        <v>0.25</v>
      </c>
      <c r="D69" s="122">
        <v>0.255</v>
      </c>
      <c r="E69" s="124">
        <f t="shared" si="4"/>
        <v>102</v>
      </c>
      <c r="F69" s="122">
        <v>0.257</v>
      </c>
      <c r="G69" s="124">
        <f t="shared" si="5"/>
        <v>100.7843137254902</v>
      </c>
      <c r="H69" s="122">
        <v>0.26</v>
      </c>
      <c r="I69" s="124">
        <f t="shared" si="6"/>
        <v>101.16731517509727</v>
      </c>
      <c r="J69" s="122">
        <v>0.26</v>
      </c>
      <c r="K69" s="113">
        <f t="shared" si="7"/>
        <v>100</v>
      </c>
      <c r="L69" s="70"/>
      <c r="M69" s="70"/>
      <c r="N69" s="70"/>
      <c r="O69" s="70"/>
      <c r="P69" s="70"/>
      <c r="Q69" s="70"/>
    </row>
    <row r="70" spans="1:17" ht="61.5" customHeight="1">
      <c r="A70" s="67">
        <v>49</v>
      </c>
      <c r="B70" s="112" t="s">
        <v>56</v>
      </c>
      <c r="C70" s="121">
        <v>0.002</v>
      </c>
      <c r="D70" s="121">
        <v>0.021</v>
      </c>
      <c r="E70" s="113">
        <f t="shared" si="4"/>
        <v>1050</v>
      </c>
      <c r="F70" s="121">
        <v>0.022</v>
      </c>
      <c r="G70" s="113">
        <f t="shared" si="5"/>
        <v>104.76190476190474</v>
      </c>
      <c r="H70" s="121">
        <v>0.023</v>
      </c>
      <c r="I70" s="113">
        <f t="shared" si="6"/>
        <v>104.54545454545455</v>
      </c>
      <c r="J70" s="121">
        <v>0.025</v>
      </c>
      <c r="K70" s="113">
        <f t="shared" si="7"/>
        <v>108.69565217391306</v>
      </c>
      <c r="L70" s="70"/>
      <c r="M70" s="70"/>
      <c r="N70" s="70"/>
      <c r="O70" s="70"/>
      <c r="P70" s="70"/>
      <c r="Q70" s="70"/>
    </row>
    <row r="71" spans="1:17" ht="36.75" customHeight="1">
      <c r="A71" s="67">
        <v>50</v>
      </c>
      <c r="B71" s="112" t="s">
        <v>15</v>
      </c>
      <c r="C71" s="74">
        <v>0.94</v>
      </c>
      <c r="D71" s="74">
        <v>0.942</v>
      </c>
      <c r="E71" s="113">
        <f t="shared" si="4"/>
        <v>100.21276595744682</v>
      </c>
      <c r="F71" s="74">
        <v>0.944</v>
      </c>
      <c r="G71" s="113">
        <f t="shared" si="5"/>
        <v>100.21231422505308</v>
      </c>
      <c r="H71" s="74">
        <v>0.95</v>
      </c>
      <c r="I71" s="113">
        <f t="shared" si="6"/>
        <v>100.63559322033899</v>
      </c>
      <c r="J71" s="74">
        <v>0.958</v>
      </c>
      <c r="K71" s="113">
        <f t="shared" si="7"/>
        <v>100.84210526315789</v>
      </c>
      <c r="L71" s="70"/>
      <c r="M71" s="70"/>
      <c r="N71" s="70"/>
      <c r="O71" s="70"/>
      <c r="P71" s="70"/>
      <c r="Q71" s="70"/>
    </row>
    <row r="72" spans="1:17" ht="17.25" customHeight="1">
      <c r="A72" s="67">
        <v>51</v>
      </c>
      <c r="B72" s="92" t="s">
        <v>16</v>
      </c>
      <c r="C72" s="119">
        <v>9.4688</v>
      </c>
      <c r="D72" s="119">
        <v>12.296</v>
      </c>
      <c r="E72" s="113">
        <f t="shared" si="4"/>
        <v>129.8580601554579</v>
      </c>
      <c r="F72" s="119">
        <v>13.351</v>
      </c>
      <c r="G72" s="113">
        <f t="shared" si="5"/>
        <v>108.5800260247235</v>
      </c>
      <c r="H72" s="119">
        <v>14.075</v>
      </c>
      <c r="I72" s="113">
        <f t="shared" si="6"/>
        <v>105.42281477042917</v>
      </c>
      <c r="J72" s="119">
        <v>15.89</v>
      </c>
      <c r="K72" s="113">
        <f t="shared" si="7"/>
        <v>112.89520426287744</v>
      </c>
      <c r="L72" s="70"/>
      <c r="M72" s="70"/>
      <c r="N72" s="70"/>
      <c r="O72" s="70"/>
      <c r="P72" s="70"/>
      <c r="Q72" s="70"/>
    </row>
    <row r="73" spans="1:17" ht="45">
      <c r="A73" s="67">
        <v>52</v>
      </c>
      <c r="B73" s="112" t="s">
        <v>54</v>
      </c>
      <c r="C73" s="74">
        <v>8.1698</v>
      </c>
      <c r="D73" s="74">
        <v>10.995</v>
      </c>
      <c r="E73" s="113">
        <f t="shared" si="4"/>
        <v>134.58101789517488</v>
      </c>
      <c r="F73" s="74">
        <v>12.048</v>
      </c>
      <c r="G73" s="113">
        <f t="shared" si="5"/>
        <v>109.57708049113235</v>
      </c>
      <c r="H73" s="74">
        <v>12.77</v>
      </c>
      <c r="I73" s="113">
        <f t="shared" si="6"/>
        <v>105.99269588313413</v>
      </c>
      <c r="J73" s="74">
        <v>14.581</v>
      </c>
      <c r="K73" s="113">
        <f t="shared" si="7"/>
        <v>114.1816758026625</v>
      </c>
      <c r="L73" s="70"/>
      <c r="M73" s="70"/>
      <c r="N73" s="70"/>
      <c r="O73" s="70"/>
      <c r="P73" s="70"/>
      <c r="Q73" s="70"/>
    </row>
    <row r="74" spans="1:17" ht="70.5" customHeight="1">
      <c r="A74" s="67">
        <v>53</v>
      </c>
      <c r="B74" s="112" t="s">
        <v>56</v>
      </c>
      <c r="C74" s="149">
        <v>0.01</v>
      </c>
      <c r="D74" s="74">
        <v>0.011</v>
      </c>
      <c r="E74" s="113">
        <f t="shared" si="4"/>
        <v>109.99999999999999</v>
      </c>
      <c r="F74" s="74">
        <v>0.012</v>
      </c>
      <c r="G74" s="113">
        <f t="shared" si="5"/>
        <v>109.09090909090911</v>
      </c>
      <c r="H74" s="74">
        <v>0.013</v>
      </c>
      <c r="I74" s="113">
        <f t="shared" si="6"/>
        <v>108.33333333333333</v>
      </c>
      <c r="J74" s="74">
        <v>0.014</v>
      </c>
      <c r="K74" s="113">
        <f t="shared" si="7"/>
        <v>107.69230769230771</v>
      </c>
      <c r="L74" s="70"/>
      <c r="M74" s="70"/>
      <c r="N74" s="70"/>
      <c r="O74" s="70"/>
      <c r="P74" s="70"/>
      <c r="Q74" s="70"/>
    </row>
    <row r="75" spans="1:17" ht="33.75" customHeight="1">
      <c r="A75" s="67">
        <v>54</v>
      </c>
      <c r="B75" s="112" t="s">
        <v>15</v>
      </c>
      <c r="C75" s="74">
        <v>1.289</v>
      </c>
      <c r="D75" s="74">
        <v>1.29</v>
      </c>
      <c r="E75" s="113">
        <f t="shared" si="4"/>
        <v>100.077579519007</v>
      </c>
      <c r="F75" s="74">
        <v>1.291</v>
      </c>
      <c r="G75" s="113">
        <f t="shared" si="5"/>
        <v>100.07751937984494</v>
      </c>
      <c r="H75" s="74">
        <v>1.292</v>
      </c>
      <c r="I75" s="113">
        <f t="shared" si="6"/>
        <v>100.07745933384973</v>
      </c>
      <c r="J75" s="74">
        <v>1.295</v>
      </c>
      <c r="K75" s="113">
        <f t="shared" si="7"/>
        <v>100.23219814241486</v>
      </c>
      <c r="L75" s="70"/>
      <c r="M75" s="70"/>
      <c r="N75" s="70"/>
      <c r="O75" s="70"/>
      <c r="P75" s="70"/>
      <c r="Q75" s="70"/>
    </row>
    <row r="76" spans="1:17" ht="15">
      <c r="A76" s="67">
        <v>55</v>
      </c>
      <c r="B76" s="92" t="s">
        <v>59</v>
      </c>
      <c r="C76" s="119">
        <v>3.878</v>
      </c>
      <c r="D76" s="119">
        <v>3.901</v>
      </c>
      <c r="E76" s="113">
        <f t="shared" si="4"/>
        <v>100.59308922124805</v>
      </c>
      <c r="F76" s="119">
        <v>3.925</v>
      </c>
      <c r="G76" s="113">
        <f t="shared" si="5"/>
        <v>100.61522686490643</v>
      </c>
      <c r="H76" s="119">
        <v>3.948</v>
      </c>
      <c r="I76" s="113">
        <f t="shared" si="6"/>
        <v>100.5859872611465</v>
      </c>
      <c r="J76" s="119">
        <v>3.972</v>
      </c>
      <c r="K76" s="113">
        <f t="shared" si="7"/>
        <v>100.6079027355623</v>
      </c>
      <c r="L76" s="70"/>
      <c r="M76" s="70"/>
      <c r="N76" s="70"/>
      <c r="O76" s="70"/>
      <c r="P76" s="70"/>
      <c r="Q76" s="70"/>
    </row>
    <row r="77" spans="1:17" ht="34.5" customHeight="1">
      <c r="A77" s="114">
        <v>56</v>
      </c>
      <c r="B77" s="112" t="s">
        <v>15</v>
      </c>
      <c r="C77" s="74">
        <v>3.878</v>
      </c>
      <c r="D77" s="74">
        <v>3.901</v>
      </c>
      <c r="E77" s="113">
        <f t="shared" si="4"/>
        <v>100.59308922124805</v>
      </c>
      <c r="F77" s="74">
        <v>3.925</v>
      </c>
      <c r="G77" s="125">
        <f t="shared" si="5"/>
        <v>100.61522686490643</v>
      </c>
      <c r="H77" s="74">
        <v>3.948</v>
      </c>
      <c r="I77" s="125">
        <f t="shared" si="6"/>
        <v>100.5859872611465</v>
      </c>
      <c r="J77" s="74">
        <v>3.972</v>
      </c>
      <c r="K77" s="125">
        <f t="shared" si="7"/>
        <v>100.6079027355623</v>
      </c>
      <c r="L77" s="70"/>
      <c r="M77" s="70"/>
      <c r="N77" s="70"/>
      <c r="O77" s="70"/>
      <c r="P77" s="70"/>
      <c r="Q77" s="70"/>
    </row>
    <row r="78" spans="1:17" ht="47.25" customHeight="1">
      <c r="A78" s="67">
        <v>57</v>
      </c>
      <c r="B78" s="147" t="s">
        <v>61</v>
      </c>
      <c r="C78" s="148">
        <v>131.1</v>
      </c>
      <c r="D78" s="148">
        <v>131.2</v>
      </c>
      <c r="E78" s="113">
        <f t="shared" si="4"/>
        <v>100.07627765064835</v>
      </c>
      <c r="F78" s="120">
        <v>131.3</v>
      </c>
      <c r="G78" s="113">
        <f t="shared" si="5"/>
        <v>100.07621951219514</v>
      </c>
      <c r="H78" s="120">
        <v>131.4</v>
      </c>
      <c r="I78" s="113">
        <f t="shared" si="6"/>
        <v>100.07616146230008</v>
      </c>
      <c r="J78" s="120">
        <v>131.5</v>
      </c>
      <c r="K78" s="113">
        <f t="shared" si="7"/>
        <v>100.07610350076104</v>
      </c>
      <c r="L78" s="70"/>
      <c r="M78" s="70"/>
      <c r="N78" s="70"/>
      <c r="O78" s="70"/>
      <c r="P78" s="70"/>
      <c r="Q78" s="70"/>
    </row>
    <row r="79" spans="1:17" ht="48.75" customHeight="1" hidden="1">
      <c r="A79" s="67">
        <v>59</v>
      </c>
      <c r="B79" s="112" t="s">
        <v>54</v>
      </c>
      <c r="C79" s="74">
        <v>117</v>
      </c>
      <c r="D79" s="74">
        <v>117.1</v>
      </c>
      <c r="E79" s="113">
        <f t="shared" si="4"/>
        <v>100.08547008547009</v>
      </c>
      <c r="F79" s="74">
        <v>117.3</v>
      </c>
      <c r="G79" s="113">
        <f t="shared" si="5"/>
        <v>100.17079419299743</v>
      </c>
      <c r="H79" s="74"/>
      <c r="I79" s="113">
        <f t="shared" si="6"/>
        <v>0</v>
      </c>
      <c r="J79" s="74"/>
      <c r="K79" s="113" t="e">
        <f t="shared" si="7"/>
        <v>#DIV/0!</v>
      </c>
      <c r="L79" s="70"/>
      <c r="M79" s="70"/>
      <c r="N79" s="70"/>
      <c r="O79" s="70"/>
      <c r="P79" s="70"/>
      <c r="Q79" s="70"/>
    </row>
    <row r="80" spans="1:17" ht="21" customHeight="1">
      <c r="A80" s="67"/>
      <c r="B80" s="175" t="s">
        <v>55</v>
      </c>
      <c r="C80" s="176"/>
      <c r="D80" s="176"/>
      <c r="E80" s="176"/>
      <c r="F80" s="176"/>
      <c r="G80" s="176"/>
      <c r="H80" s="176"/>
      <c r="I80" s="176"/>
      <c r="J80" s="176"/>
      <c r="K80" s="177"/>
      <c r="L80" s="70"/>
      <c r="M80" s="70"/>
      <c r="N80" s="70"/>
      <c r="O80" s="70"/>
      <c r="P80" s="70"/>
      <c r="Q80" s="70"/>
    </row>
    <row r="81" spans="1:17" ht="14.25" customHeight="1">
      <c r="A81" s="67">
        <v>58</v>
      </c>
      <c r="B81" s="92" t="s">
        <v>17</v>
      </c>
      <c r="C81" s="126">
        <v>3443</v>
      </c>
      <c r="D81" s="126">
        <v>4809</v>
      </c>
      <c r="E81" s="130">
        <f>D81/C81*100</f>
        <v>139.6747022945106</v>
      </c>
      <c r="F81" s="126">
        <v>4813</v>
      </c>
      <c r="G81" s="130">
        <f>F81/D81*100</f>
        <v>100.08317737575379</v>
      </c>
      <c r="H81" s="126">
        <v>4816</v>
      </c>
      <c r="I81" s="130">
        <f>H81/F81*100</f>
        <v>100.06233118637024</v>
      </c>
      <c r="J81" s="126">
        <v>4818</v>
      </c>
      <c r="K81" s="130">
        <f>J81/H81*100</f>
        <v>100.04152823920265</v>
      </c>
      <c r="L81" s="69"/>
      <c r="M81" s="70"/>
      <c r="N81" s="70"/>
      <c r="O81" s="70"/>
      <c r="P81" s="70"/>
      <c r="Q81" s="70"/>
    </row>
    <row r="82" spans="1:17" ht="49.5" customHeight="1">
      <c r="A82" s="67">
        <v>59</v>
      </c>
      <c r="B82" s="105" t="s">
        <v>54</v>
      </c>
      <c r="C82" s="127">
        <v>2916</v>
      </c>
      <c r="D82" s="127">
        <v>4281</v>
      </c>
      <c r="E82" s="130">
        <f aca="true" t="shared" si="8" ref="E82:E88">D82/C82*100</f>
        <v>146.81069958847738</v>
      </c>
      <c r="F82" s="127">
        <v>4283</v>
      </c>
      <c r="G82" s="130">
        <f aca="true" t="shared" si="9" ref="G82:G88">F82/D82*100</f>
        <v>100.04671805652885</v>
      </c>
      <c r="H82" s="127">
        <v>4285</v>
      </c>
      <c r="I82" s="130">
        <f aca="true" t="shared" si="10" ref="I82:I88">H82/F82*100</f>
        <v>100.0466962409526</v>
      </c>
      <c r="J82" s="127">
        <v>4286</v>
      </c>
      <c r="K82" s="130">
        <f>J82/H82*100</f>
        <v>100.02333722287047</v>
      </c>
      <c r="L82" s="69"/>
      <c r="M82" s="70"/>
      <c r="N82" s="70"/>
      <c r="O82" s="70"/>
      <c r="P82" s="70"/>
      <c r="Q82" s="70"/>
    </row>
    <row r="83" spans="1:17" ht="60">
      <c r="A83" s="67">
        <v>60</v>
      </c>
      <c r="B83" s="112" t="s">
        <v>56</v>
      </c>
      <c r="C83" s="127">
        <v>127</v>
      </c>
      <c r="D83" s="127">
        <v>128</v>
      </c>
      <c r="E83" s="130">
        <f t="shared" si="8"/>
        <v>100.78740157480314</v>
      </c>
      <c r="F83" s="127">
        <v>130</v>
      </c>
      <c r="G83" s="130">
        <f t="shared" si="9"/>
        <v>101.5625</v>
      </c>
      <c r="H83" s="128">
        <v>131</v>
      </c>
      <c r="I83" s="130">
        <f t="shared" si="10"/>
        <v>100.76923076923077</v>
      </c>
      <c r="J83" s="128">
        <v>132</v>
      </c>
      <c r="K83" s="130">
        <f aca="true" t="shared" si="11" ref="K83:K88">J83/H83*100</f>
        <v>100.76335877862594</v>
      </c>
      <c r="L83" s="69"/>
      <c r="M83" s="70"/>
      <c r="N83" s="70"/>
      <c r="O83" s="70"/>
      <c r="P83" s="70"/>
      <c r="Q83" s="70"/>
    </row>
    <row r="84" spans="1:17" ht="36" customHeight="1">
      <c r="A84" s="67">
        <v>61</v>
      </c>
      <c r="B84" s="112" t="s">
        <v>15</v>
      </c>
      <c r="C84" s="127">
        <v>400</v>
      </c>
      <c r="D84" s="127">
        <v>400</v>
      </c>
      <c r="E84" s="130">
        <f t="shared" si="8"/>
        <v>100</v>
      </c>
      <c r="F84" s="127">
        <v>400</v>
      </c>
      <c r="G84" s="130">
        <f t="shared" si="9"/>
        <v>100</v>
      </c>
      <c r="H84" s="127">
        <v>400</v>
      </c>
      <c r="I84" s="130">
        <f t="shared" si="10"/>
        <v>100</v>
      </c>
      <c r="J84" s="127">
        <v>400</v>
      </c>
      <c r="K84" s="130">
        <f t="shared" si="11"/>
        <v>100</v>
      </c>
      <c r="L84" s="69"/>
      <c r="M84" s="70"/>
      <c r="N84" s="70"/>
      <c r="O84" s="70"/>
      <c r="P84" s="70"/>
      <c r="Q84" s="70"/>
    </row>
    <row r="85" spans="1:17" ht="45">
      <c r="A85" s="67">
        <v>62</v>
      </c>
      <c r="B85" s="92" t="s">
        <v>18</v>
      </c>
      <c r="C85" s="126">
        <v>1729</v>
      </c>
      <c r="D85" s="126">
        <v>2430</v>
      </c>
      <c r="E85" s="130">
        <f t="shared" si="8"/>
        <v>140.54366685945635</v>
      </c>
      <c r="F85" s="126">
        <v>2431</v>
      </c>
      <c r="G85" s="130">
        <f t="shared" si="9"/>
        <v>100.04115226337449</v>
      </c>
      <c r="H85" s="126">
        <v>2432</v>
      </c>
      <c r="I85" s="130">
        <f t="shared" si="10"/>
        <v>100.04113533525299</v>
      </c>
      <c r="J85" s="126">
        <v>2433</v>
      </c>
      <c r="K85" s="130">
        <f t="shared" si="11"/>
        <v>100.04111842105263</v>
      </c>
      <c r="L85" s="69"/>
      <c r="M85" s="70"/>
      <c r="N85" s="70"/>
      <c r="O85" s="70"/>
      <c r="P85" s="70"/>
      <c r="Q85" s="70"/>
    </row>
    <row r="86" spans="1:17" ht="46.5" customHeight="1">
      <c r="A86" s="67">
        <v>63</v>
      </c>
      <c r="B86" s="112" t="s">
        <v>54</v>
      </c>
      <c r="C86" s="127">
        <v>1492</v>
      </c>
      <c r="D86" s="127">
        <v>2193</v>
      </c>
      <c r="E86" s="130">
        <f t="shared" si="8"/>
        <v>146.98391420911528</v>
      </c>
      <c r="F86" s="127">
        <v>2194</v>
      </c>
      <c r="G86" s="130">
        <f t="shared" si="9"/>
        <v>100.04559963520292</v>
      </c>
      <c r="H86" s="127">
        <v>2195</v>
      </c>
      <c r="I86" s="130">
        <f t="shared" si="10"/>
        <v>100.04557885141294</v>
      </c>
      <c r="J86" s="127">
        <v>2196</v>
      </c>
      <c r="K86" s="130">
        <f t="shared" si="11"/>
        <v>100.04555808656038</v>
      </c>
      <c r="L86" s="69"/>
      <c r="M86" s="70"/>
      <c r="N86" s="70"/>
      <c r="O86" s="70"/>
      <c r="P86" s="70"/>
      <c r="Q86" s="70"/>
    </row>
    <row r="87" spans="1:17" ht="60">
      <c r="A87" s="67">
        <v>64</v>
      </c>
      <c r="B87" s="112" t="s">
        <v>56</v>
      </c>
      <c r="C87" s="127">
        <v>3</v>
      </c>
      <c r="D87" s="127">
        <v>3</v>
      </c>
      <c r="E87" s="130">
        <f t="shared" si="8"/>
        <v>100</v>
      </c>
      <c r="F87" s="127">
        <v>3</v>
      </c>
      <c r="G87" s="130">
        <f t="shared" si="9"/>
        <v>100</v>
      </c>
      <c r="H87" s="127">
        <v>3</v>
      </c>
      <c r="I87" s="130">
        <f t="shared" si="10"/>
        <v>100</v>
      </c>
      <c r="J87" s="127">
        <v>3</v>
      </c>
      <c r="K87" s="130">
        <f t="shared" si="11"/>
        <v>100</v>
      </c>
      <c r="L87" s="69"/>
      <c r="M87" s="70"/>
      <c r="N87" s="70"/>
      <c r="O87" s="70"/>
      <c r="P87" s="70"/>
      <c r="Q87" s="70"/>
    </row>
    <row r="88" spans="1:17" ht="27" customHeight="1">
      <c r="A88" s="67">
        <v>65</v>
      </c>
      <c r="B88" s="112" t="s">
        <v>15</v>
      </c>
      <c r="C88" s="127">
        <v>234</v>
      </c>
      <c r="D88" s="127">
        <v>234</v>
      </c>
      <c r="E88" s="130">
        <f t="shared" si="8"/>
        <v>100</v>
      </c>
      <c r="F88" s="127">
        <v>234</v>
      </c>
      <c r="G88" s="130">
        <f t="shared" si="9"/>
        <v>100</v>
      </c>
      <c r="H88" s="127">
        <v>234</v>
      </c>
      <c r="I88" s="130">
        <f t="shared" si="10"/>
        <v>100</v>
      </c>
      <c r="J88" s="127">
        <v>234</v>
      </c>
      <c r="K88" s="130">
        <f t="shared" si="11"/>
        <v>100</v>
      </c>
      <c r="L88" s="69"/>
      <c r="M88" s="70"/>
      <c r="N88" s="70"/>
      <c r="O88" s="70"/>
      <c r="P88" s="70"/>
      <c r="Q88" s="70"/>
    </row>
    <row r="89" spans="1:17" ht="14.25" customHeight="1" hidden="1">
      <c r="A89" s="67">
        <v>67</v>
      </c>
      <c r="B89" s="92" t="s">
        <v>19</v>
      </c>
      <c r="C89" s="127"/>
      <c r="D89" s="127"/>
      <c r="E89" s="130">
        <v>0</v>
      </c>
      <c r="F89" s="129"/>
      <c r="G89" s="130">
        <v>0</v>
      </c>
      <c r="H89" s="129"/>
      <c r="I89" s="130">
        <v>0</v>
      </c>
      <c r="J89" s="129"/>
      <c r="K89" s="130">
        <v>0</v>
      </c>
      <c r="L89" s="69"/>
      <c r="M89" s="70"/>
      <c r="N89" s="70"/>
      <c r="O89" s="70"/>
      <c r="P89" s="70"/>
      <c r="Q89" s="70"/>
    </row>
    <row r="90" spans="1:17" ht="30" customHeight="1" hidden="1">
      <c r="A90" s="67">
        <v>68</v>
      </c>
      <c r="B90" s="112" t="s">
        <v>54</v>
      </c>
      <c r="C90" s="127"/>
      <c r="D90" s="127"/>
      <c r="E90" s="130" t="s">
        <v>110</v>
      </c>
      <c r="F90" s="129"/>
      <c r="G90" s="130">
        <v>0</v>
      </c>
      <c r="H90" s="129"/>
      <c r="I90" s="130">
        <v>0</v>
      </c>
      <c r="J90" s="129"/>
      <c r="K90" s="130">
        <v>0</v>
      </c>
      <c r="L90" s="69"/>
      <c r="M90" s="70"/>
      <c r="N90" s="70"/>
      <c r="O90" s="70"/>
      <c r="P90" s="70"/>
      <c r="Q90" s="70"/>
    </row>
    <row r="91" spans="1:17" ht="15.75" customHeight="1">
      <c r="A91" s="67">
        <v>66</v>
      </c>
      <c r="B91" s="92" t="s">
        <v>20</v>
      </c>
      <c r="C91" s="127">
        <v>1610</v>
      </c>
      <c r="D91" s="127">
        <v>1611</v>
      </c>
      <c r="E91" s="130">
        <f>D91/C91*100</f>
        <v>100.06211180124222</v>
      </c>
      <c r="F91" s="127">
        <v>1612</v>
      </c>
      <c r="G91" s="130">
        <f>F91/D91*100</f>
        <v>100.0620732464308</v>
      </c>
      <c r="H91" s="127">
        <v>1614</v>
      </c>
      <c r="I91" s="130">
        <f>H91/F91*100</f>
        <v>100.1240694789082</v>
      </c>
      <c r="J91" s="127">
        <v>1616</v>
      </c>
      <c r="K91" s="130">
        <f>J91/H91*100</f>
        <v>100.12391573729865</v>
      </c>
      <c r="L91" s="69"/>
      <c r="M91" s="70"/>
      <c r="N91" s="70"/>
      <c r="O91" s="70"/>
      <c r="P91" s="70"/>
      <c r="Q91" s="70"/>
    </row>
    <row r="92" spans="1:17" ht="15.75" customHeight="1">
      <c r="A92" s="67">
        <v>67</v>
      </c>
      <c r="B92" s="92" t="s">
        <v>21</v>
      </c>
      <c r="C92" s="65">
        <v>45.045</v>
      </c>
      <c r="D92" s="65">
        <v>45.045</v>
      </c>
      <c r="E92" s="130">
        <f>D92/C92*100</f>
        <v>100</v>
      </c>
      <c r="F92" s="65">
        <v>45.045</v>
      </c>
      <c r="G92" s="130">
        <f>F92/D92*100</f>
        <v>100</v>
      </c>
      <c r="H92" s="65">
        <v>45.045</v>
      </c>
      <c r="I92" s="130">
        <f>H92/F92*100</f>
        <v>100</v>
      </c>
      <c r="J92" s="65">
        <v>45.045</v>
      </c>
      <c r="K92" s="130">
        <f>J92/H92*100</f>
        <v>100</v>
      </c>
      <c r="L92" s="69"/>
      <c r="M92" s="70"/>
      <c r="N92" s="70"/>
      <c r="O92" s="70"/>
      <c r="P92" s="70"/>
      <c r="Q92" s="70"/>
    </row>
    <row r="93" spans="1:17" s="146" customFormat="1" ht="15.75" customHeight="1">
      <c r="A93" s="141"/>
      <c r="B93" s="154" t="s">
        <v>79</v>
      </c>
      <c r="C93" s="155"/>
      <c r="D93" s="155"/>
      <c r="E93" s="156"/>
      <c r="F93" s="155"/>
      <c r="G93" s="156"/>
      <c r="H93" s="155"/>
      <c r="I93" s="156"/>
      <c r="J93" s="155"/>
      <c r="K93" s="156"/>
      <c r="L93" s="150"/>
      <c r="M93" s="145"/>
      <c r="N93" s="145"/>
      <c r="O93" s="145"/>
      <c r="P93" s="145"/>
      <c r="Q93" s="145"/>
    </row>
    <row r="94" spans="1:17" s="146" customFormat="1" ht="75">
      <c r="A94" s="141">
        <v>68</v>
      </c>
      <c r="B94" s="137" t="s">
        <v>150</v>
      </c>
      <c r="C94" s="157">
        <v>111.2</v>
      </c>
      <c r="D94" s="90">
        <v>116.2</v>
      </c>
      <c r="E94" s="159">
        <f>D94/C94*100</f>
        <v>104.49640287769783</v>
      </c>
      <c r="F94" s="90">
        <v>123.7</v>
      </c>
      <c r="G94" s="159">
        <f aca="true" t="shared" si="12" ref="G94:G127">F94/D94*100</f>
        <v>106.45438898450948</v>
      </c>
      <c r="H94" s="90">
        <v>133.3</v>
      </c>
      <c r="I94" s="159">
        <f aca="true" t="shared" si="13" ref="I94:I127">H94/F94*100</f>
        <v>107.76071139854488</v>
      </c>
      <c r="J94" s="90">
        <v>142.2</v>
      </c>
      <c r="K94" s="159">
        <f aca="true" t="shared" si="14" ref="K94:K127">J94/H94*100</f>
        <v>106.67666916729182</v>
      </c>
      <c r="L94" s="150"/>
      <c r="M94" s="145"/>
      <c r="N94" s="145"/>
      <c r="O94" s="145"/>
      <c r="P94" s="145"/>
      <c r="Q94" s="145"/>
    </row>
    <row r="95" spans="1:17" ht="30" customHeight="1">
      <c r="A95" s="67"/>
      <c r="B95" s="77" t="s">
        <v>80</v>
      </c>
      <c r="C95" s="75"/>
      <c r="D95" s="75"/>
      <c r="E95" s="78"/>
      <c r="F95" s="75"/>
      <c r="G95" s="78"/>
      <c r="H95" s="75"/>
      <c r="I95" s="78"/>
      <c r="J95" s="75"/>
      <c r="K95" s="78"/>
      <c r="L95" s="69"/>
      <c r="M95" s="70"/>
      <c r="N95" s="70"/>
      <c r="O95" s="70"/>
      <c r="P95" s="70"/>
      <c r="Q95" s="70"/>
    </row>
    <row r="96" spans="1:17" ht="45">
      <c r="A96" s="67">
        <v>70</v>
      </c>
      <c r="B96" s="89" t="s">
        <v>105</v>
      </c>
      <c r="C96" s="65">
        <v>3721.68</v>
      </c>
      <c r="D96" s="65">
        <v>3974.71</v>
      </c>
      <c r="E96" s="130">
        <f aca="true" t="shared" si="15" ref="E96:E102">D96/C96*100</f>
        <v>106.79881128952518</v>
      </c>
      <c r="F96" s="65">
        <v>4145.26</v>
      </c>
      <c r="G96" s="130">
        <f t="shared" si="12"/>
        <v>104.2908790830023</v>
      </c>
      <c r="H96" s="65">
        <v>4290.34</v>
      </c>
      <c r="I96" s="130">
        <f t="shared" si="13"/>
        <v>103.49990109184948</v>
      </c>
      <c r="J96" s="65">
        <v>4371.84</v>
      </c>
      <c r="K96" s="130">
        <f t="shared" si="14"/>
        <v>101.89961634742235</v>
      </c>
      <c r="L96" s="69"/>
      <c r="M96" s="70"/>
      <c r="N96" s="70"/>
      <c r="O96" s="70"/>
      <c r="P96" s="70"/>
      <c r="Q96" s="70"/>
    </row>
    <row r="97" spans="1:17" ht="32.25" customHeight="1">
      <c r="A97" s="67">
        <v>71</v>
      </c>
      <c r="B97" s="89" t="s">
        <v>108</v>
      </c>
      <c r="C97" s="65">
        <v>1532.17</v>
      </c>
      <c r="D97" s="65">
        <v>1636.69</v>
      </c>
      <c r="E97" s="130">
        <f t="shared" si="15"/>
        <v>106.8216973312361</v>
      </c>
      <c r="F97" s="65">
        <v>1715.47</v>
      </c>
      <c r="G97" s="130">
        <f t="shared" si="12"/>
        <v>104.81337333276308</v>
      </c>
      <c r="H97" s="65">
        <v>1833.02</v>
      </c>
      <c r="I97" s="130">
        <f t="shared" si="13"/>
        <v>106.85234950188578</v>
      </c>
      <c r="J97" s="65">
        <v>2064.77</v>
      </c>
      <c r="K97" s="130">
        <f t="shared" si="14"/>
        <v>112.64306990649311</v>
      </c>
      <c r="L97" s="69"/>
      <c r="M97" s="70"/>
      <c r="N97" s="70"/>
      <c r="O97" s="70"/>
      <c r="P97" s="70"/>
      <c r="Q97" s="70"/>
    </row>
    <row r="98" spans="1:17" ht="45">
      <c r="A98" s="67">
        <v>72</v>
      </c>
      <c r="B98" s="89" t="s">
        <v>106</v>
      </c>
      <c r="C98" s="65">
        <v>90.52</v>
      </c>
      <c r="D98" s="65">
        <v>95.53</v>
      </c>
      <c r="E98" s="130">
        <f t="shared" si="15"/>
        <v>105.5346884666372</v>
      </c>
      <c r="F98" s="65">
        <v>98.04</v>
      </c>
      <c r="G98" s="130">
        <f t="shared" si="12"/>
        <v>102.62744687532712</v>
      </c>
      <c r="H98" s="65">
        <v>100.55</v>
      </c>
      <c r="I98" s="130">
        <f t="shared" si="13"/>
        <v>102.56017951856384</v>
      </c>
      <c r="J98" s="65">
        <v>113.36</v>
      </c>
      <c r="K98" s="130">
        <f t="shared" si="14"/>
        <v>112.73993038289409</v>
      </c>
      <c r="L98" s="69"/>
      <c r="M98" s="70"/>
      <c r="N98" s="70"/>
      <c r="O98" s="70"/>
      <c r="P98" s="70"/>
      <c r="Q98" s="70"/>
    </row>
    <row r="99" spans="1:17" ht="30">
      <c r="A99" s="67">
        <v>73</v>
      </c>
      <c r="B99" s="89" t="s">
        <v>109</v>
      </c>
      <c r="C99" s="65">
        <v>20.32</v>
      </c>
      <c r="D99" s="65">
        <v>18.93</v>
      </c>
      <c r="E99" s="130">
        <f t="shared" si="15"/>
        <v>93.15944881889764</v>
      </c>
      <c r="F99" s="65">
        <v>17.44</v>
      </c>
      <c r="G99" s="130">
        <f t="shared" si="12"/>
        <v>92.12889593238248</v>
      </c>
      <c r="H99" s="65">
        <v>16.85</v>
      </c>
      <c r="I99" s="130">
        <f t="shared" si="13"/>
        <v>96.61697247706422</v>
      </c>
      <c r="J99" s="65">
        <v>15.06</v>
      </c>
      <c r="K99" s="130">
        <f t="shared" si="14"/>
        <v>89.37685459940651</v>
      </c>
      <c r="L99" s="69"/>
      <c r="M99" s="70"/>
      <c r="N99" s="70"/>
      <c r="O99" s="70"/>
      <c r="P99" s="70"/>
      <c r="Q99" s="70"/>
    </row>
    <row r="100" spans="1:17" ht="45" hidden="1">
      <c r="A100" s="67">
        <v>78</v>
      </c>
      <c r="B100" s="89" t="s">
        <v>107</v>
      </c>
      <c r="C100" s="65"/>
      <c r="D100" s="65"/>
      <c r="E100" s="130" t="e">
        <f t="shared" si="15"/>
        <v>#DIV/0!</v>
      </c>
      <c r="F100" s="65"/>
      <c r="G100" s="130" t="e">
        <f t="shared" si="12"/>
        <v>#DIV/0!</v>
      </c>
      <c r="H100" s="65"/>
      <c r="I100" s="130" t="e">
        <f t="shared" si="13"/>
        <v>#DIV/0!</v>
      </c>
      <c r="J100" s="65"/>
      <c r="K100" s="130" t="e">
        <f t="shared" si="14"/>
        <v>#DIV/0!</v>
      </c>
      <c r="L100" s="69"/>
      <c r="M100" s="70"/>
      <c r="N100" s="70"/>
      <c r="O100" s="70"/>
      <c r="P100" s="70"/>
      <c r="Q100" s="70"/>
    </row>
    <row r="101" spans="1:17" ht="30" hidden="1">
      <c r="A101" s="67">
        <v>79</v>
      </c>
      <c r="B101" s="89" t="s">
        <v>111</v>
      </c>
      <c r="C101" s="65"/>
      <c r="D101" s="65"/>
      <c r="E101" s="130" t="s">
        <v>84</v>
      </c>
      <c r="F101" s="65"/>
      <c r="G101" s="130" t="s">
        <v>84</v>
      </c>
      <c r="H101" s="65"/>
      <c r="I101" s="130" t="s">
        <v>84</v>
      </c>
      <c r="J101" s="65"/>
      <c r="K101" s="130" t="s">
        <v>84</v>
      </c>
      <c r="L101" s="69"/>
      <c r="M101" s="70"/>
      <c r="N101" s="70"/>
      <c r="O101" s="70"/>
      <c r="P101" s="70"/>
      <c r="Q101" s="70"/>
    </row>
    <row r="102" spans="1:17" ht="32.25" customHeight="1" hidden="1">
      <c r="A102" s="67">
        <v>80</v>
      </c>
      <c r="B102" s="89" t="s">
        <v>109</v>
      </c>
      <c r="C102" s="65"/>
      <c r="D102" s="65"/>
      <c r="E102" s="130" t="e">
        <f t="shared" si="15"/>
        <v>#DIV/0!</v>
      </c>
      <c r="F102" s="65"/>
      <c r="G102" s="130" t="e">
        <f t="shared" si="12"/>
        <v>#DIV/0!</v>
      </c>
      <c r="H102" s="65"/>
      <c r="I102" s="130" t="e">
        <f t="shared" si="13"/>
        <v>#DIV/0!</v>
      </c>
      <c r="J102" s="65"/>
      <c r="K102" s="130" t="e">
        <f t="shared" si="14"/>
        <v>#DIV/0!</v>
      </c>
      <c r="L102" s="69"/>
      <c r="M102" s="70"/>
      <c r="N102" s="70"/>
      <c r="O102" s="70"/>
      <c r="P102" s="70"/>
      <c r="Q102" s="70"/>
    </row>
    <row r="103" spans="1:17" ht="32.25" customHeight="1">
      <c r="A103" s="67"/>
      <c r="B103" s="77" t="s">
        <v>81</v>
      </c>
      <c r="C103" s="75"/>
      <c r="D103" s="75"/>
      <c r="E103" s="158"/>
      <c r="F103" s="75"/>
      <c r="G103" s="158"/>
      <c r="H103" s="75"/>
      <c r="I103" s="158"/>
      <c r="J103" s="75"/>
      <c r="K103" s="158"/>
      <c r="L103" s="69"/>
      <c r="M103" s="70"/>
      <c r="N103" s="70"/>
      <c r="O103" s="70"/>
      <c r="P103" s="70"/>
      <c r="Q103" s="70"/>
    </row>
    <row r="104" spans="1:17" s="146" customFormat="1" ht="64.5" customHeight="1">
      <c r="A104" s="141">
        <v>74</v>
      </c>
      <c r="B104" s="137" t="s">
        <v>82</v>
      </c>
      <c r="C104" s="138">
        <v>428</v>
      </c>
      <c r="D104" s="65">
        <v>499.2</v>
      </c>
      <c r="E104" s="130">
        <f>D104/C104*100</f>
        <v>116.6355140186916</v>
      </c>
      <c r="F104" s="65">
        <v>472.9</v>
      </c>
      <c r="G104" s="130">
        <f t="shared" si="12"/>
        <v>94.73157051282051</v>
      </c>
      <c r="H104" s="65">
        <v>540.9</v>
      </c>
      <c r="I104" s="130">
        <f t="shared" si="13"/>
        <v>114.37936138718545</v>
      </c>
      <c r="J104" s="65">
        <v>574.5</v>
      </c>
      <c r="K104" s="130">
        <f t="shared" si="14"/>
        <v>106.21186910704381</v>
      </c>
      <c r="L104" s="150"/>
      <c r="M104" s="145"/>
      <c r="N104" s="145"/>
      <c r="O104" s="145"/>
      <c r="P104" s="145"/>
      <c r="Q104" s="145"/>
    </row>
    <row r="105" spans="1:17" ht="41.25" customHeight="1" hidden="1">
      <c r="A105" s="67">
        <v>77</v>
      </c>
      <c r="B105" s="134" t="s">
        <v>111</v>
      </c>
      <c r="C105" s="135">
        <v>120</v>
      </c>
      <c r="D105" s="135">
        <v>120</v>
      </c>
      <c r="E105" s="136" t="s">
        <v>84</v>
      </c>
      <c r="F105" s="135">
        <v>70</v>
      </c>
      <c r="G105" s="136" t="s">
        <v>84</v>
      </c>
      <c r="H105" s="135">
        <v>80</v>
      </c>
      <c r="I105" s="136" t="s">
        <v>84</v>
      </c>
      <c r="J105" s="135">
        <v>90</v>
      </c>
      <c r="K105" s="136" t="s">
        <v>84</v>
      </c>
      <c r="L105" s="69"/>
      <c r="M105" s="70"/>
      <c r="N105" s="70"/>
      <c r="O105" s="70"/>
      <c r="P105" s="70"/>
      <c r="Q105" s="70"/>
    </row>
    <row r="106" spans="1:17" ht="75">
      <c r="A106" s="67">
        <v>75</v>
      </c>
      <c r="B106" s="137" t="s">
        <v>83</v>
      </c>
      <c r="C106" s="138">
        <v>321.8</v>
      </c>
      <c r="D106" s="138">
        <v>370.3</v>
      </c>
      <c r="E106" s="140">
        <f>D106/C106*100</f>
        <v>115.07147296457427</v>
      </c>
      <c r="F106" s="138">
        <v>360.2</v>
      </c>
      <c r="G106" s="140">
        <f t="shared" si="12"/>
        <v>97.27248177153659</v>
      </c>
      <c r="H106" s="138">
        <v>414.9</v>
      </c>
      <c r="I106" s="140">
        <f t="shared" si="13"/>
        <v>115.18600777345918</v>
      </c>
      <c r="J106" s="138">
        <v>444</v>
      </c>
      <c r="K106" s="140">
        <f t="shared" si="14"/>
        <v>107.01373825018077</v>
      </c>
      <c r="L106" s="69"/>
      <c r="M106" s="70"/>
      <c r="N106" s="70"/>
      <c r="O106" s="70"/>
      <c r="P106" s="70"/>
      <c r="Q106" s="70"/>
    </row>
    <row r="107" spans="1:17" ht="30" hidden="1">
      <c r="A107" s="67">
        <v>79</v>
      </c>
      <c r="B107" s="137" t="s">
        <v>111</v>
      </c>
      <c r="C107" s="139">
        <v>140</v>
      </c>
      <c r="D107" s="139">
        <v>140</v>
      </c>
      <c r="E107" s="140" t="s">
        <v>84</v>
      </c>
      <c r="F107" s="139">
        <v>60</v>
      </c>
      <c r="G107" s="140" t="s">
        <v>84</v>
      </c>
      <c r="H107" s="139">
        <v>80</v>
      </c>
      <c r="I107" s="140" t="s">
        <v>84</v>
      </c>
      <c r="J107" s="139">
        <v>90</v>
      </c>
      <c r="K107" s="140" t="s">
        <v>84</v>
      </c>
      <c r="L107" s="69"/>
      <c r="M107" s="70"/>
      <c r="N107" s="70"/>
      <c r="O107" s="70"/>
      <c r="P107" s="70"/>
      <c r="Q107" s="70"/>
    </row>
    <row r="108" spans="1:17" ht="22.5" customHeight="1">
      <c r="A108" s="67"/>
      <c r="B108" s="77" t="s">
        <v>86</v>
      </c>
      <c r="C108" s="75"/>
      <c r="D108" s="75"/>
      <c r="E108" s="158"/>
      <c r="F108" s="75"/>
      <c r="G108" s="158"/>
      <c r="H108" s="75"/>
      <c r="I108" s="158"/>
      <c r="J108" s="75"/>
      <c r="K108" s="158"/>
      <c r="L108" s="69"/>
      <c r="M108" s="70"/>
      <c r="N108" s="70"/>
      <c r="O108" s="70"/>
      <c r="P108" s="70"/>
      <c r="Q108" s="70"/>
    </row>
    <row r="109" spans="1:17" ht="49.5" customHeight="1">
      <c r="A109" s="67">
        <v>76</v>
      </c>
      <c r="B109" s="89" t="s">
        <v>85</v>
      </c>
      <c r="C109" s="90">
        <v>14.717</v>
      </c>
      <c r="D109" s="90">
        <v>13.7</v>
      </c>
      <c r="E109" s="159">
        <f>D109/C109*100</f>
        <v>93.08962424407147</v>
      </c>
      <c r="F109" s="90">
        <v>14.05</v>
      </c>
      <c r="G109" s="159">
        <f>F109/D109*100</f>
        <v>102.55474452554745</v>
      </c>
      <c r="H109" s="90">
        <v>16.35</v>
      </c>
      <c r="I109" s="159">
        <f>H109/F109*100</f>
        <v>116.37010676156585</v>
      </c>
      <c r="J109" s="90">
        <v>16</v>
      </c>
      <c r="K109" s="159">
        <f>J109/H109*100</f>
        <v>97.85932721712537</v>
      </c>
      <c r="L109" s="69"/>
      <c r="M109" s="70"/>
      <c r="N109" s="70"/>
      <c r="O109" s="70"/>
      <c r="P109" s="70"/>
      <c r="Q109" s="70"/>
    </row>
    <row r="110" spans="1:17" ht="45" customHeight="1">
      <c r="A110" s="67">
        <v>77</v>
      </c>
      <c r="B110" s="68" t="s">
        <v>97</v>
      </c>
      <c r="C110" s="65">
        <v>3240</v>
      </c>
      <c r="D110" s="65">
        <v>3218</v>
      </c>
      <c r="E110" s="130">
        <f aca="true" t="shared" si="16" ref="E110:E127">D110/C110*100</f>
        <v>99.32098765432099</v>
      </c>
      <c r="F110" s="138">
        <v>3282</v>
      </c>
      <c r="G110" s="130">
        <f t="shared" si="12"/>
        <v>101.98881292728403</v>
      </c>
      <c r="H110" s="65">
        <v>3362</v>
      </c>
      <c r="I110" s="130">
        <f t="shared" si="13"/>
        <v>102.4375380865326</v>
      </c>
      <c r="J110" s="65">
        <v>3635</v>
      </c>
      <c r="K110" s="130">
        <f t="shared" si="14"/>
        <v>108.12016656751933</v>
      </c>
      <c r="L110" s="69"/>
      <c r="M110" s="70"/>
      <c r="N110" s="70"/>
      <c r="O110" s="70"/>
      <c r="P110" s="70"/>
      <c r="Q110" s="70"/>
    </row>
    <row r="111" spans="1:17" ht="99.75" customHeight="1" hidden="1">
      <c r="A111" s="67">
        <v>88</v>
      </c>
      <c r="B111" s="68" t="s">
        <v>87</v>
      </c>
      <c r="C111" s="65"/>
      <c r="D111" s="65"/>
      <c r="E111" s="130" t="e">
        <f t="shared" si="16"/>
        <v>#DIV/0!</v>
      </c>
      <c r="F111" s="65"/>
      <c r="G111" s="130" t="e">
        <f t="shared" si="12"/>
        <v>#DIV/0!</v>
      </c>
      <c r="H111" s="65"/>
      <c r="I111" s="130" t="e">
        <f t="shared" si="13"/>
        <v>#DIV/0!</v>
      </c>
      <c r="J111" s="65"/>
      <c r="K111" s="130" t="e">
        <f t="shared" si="14"/>
        <v>#DIV/0!</v>
      </c>
      <c r="L111" s="69"/>
      <c r="M111" s="70"/>
      <c r="N111" s="70"/>
      <c r="O111" s="70"/>
      <c r="P111" s="70"/>
      <c r="Q111" s="70"/>
    </row>
    <row r="112" spans="1:17" ht="60.75" customHeight="1">
      <c r="A112" s="67">
        <v>78</v>
      </c>
      <c r="B112" s="89" t="s">
        <v>96</v>
      </c>
      <c r="C112" s="65">
        <v>1346</v>
      </c>
      <c r="D112" s="65">
        <v>1283</v>
      </c>
      <c r="E112" s="130">
        <f t="shared" si="16"/>
        <v>95.31946508172364</v>
      </c>
      <c r="F112" s="65">
        <v>1455</v>
      </c>
      <c r="G112" s="130">
        <f t="shared" si="12"/>
        <v>113.40607950116915</v>
      </c>
      <c r="H112" s="65">
        <v>1455</v>
      </c>
      <c r="I112" s="130">
        <f t="shared" si="13"/>
        <v>100</v>
      </c>
      <c r="J112" s="65">
        <v>1455</v>
      </c>
      <c r="K112" s="130">
        <f t="shared" si="14"/>
        <v>100</v>
      </c>
      <c r="L112" s="69"/>
      <c r="M112" s="70"/>
      <c r="N112" s="70"/>
      <c r="O112" s="70"/>
      <c r="P112" s="70"/>
      <c r="Q112" s="70"/>
    </row>
    <row r="113" spans="1:17" ht="75.75" customHeight="1">
      <c r="A113" s="67">
        <v>79</v>
      </c>
      <c r="B113" s="68" t="s">
        <v>98</v>
      </c>
      <c r="C113" s="65">
        <v>638</v>
      </c>
      <c r="D113" s="65">
        <v>638</v>
      </c>
      <c r="E113" s="130">
        <f t="shared" si="16"/>
        <v>100</v>
      </c>
      <c r="F113" s="65">
        <v>690</v>
      </c>
      <c r="G113" s="130">
        <f t="shared" si="12"/>
        <v>108.15047021943573</v>
      </c>
      <c r="H113" s="65">
        <v>690</v>
      </c>
      <c r="I113" s="130">
        <f t="shared" si="13"/>
        <v>100</v>
      </c>
      <c r="J113" s="65">
        <v>690</v>
      </c>
      <c r="K113" s="130">
        <f t="shared" si="14"/>
        <v>100</v>
      </c>
      <c r="L113" s="69"/>
      <c r="M113" s="70"/>
      <c r="N113" s="70"/>
      <c r="O113" s="70"/>
      <c r="P113" s="70"/>
      <c r="Q113" s="70"/>
    </row>
    <row r="114" spans="1:17" ht="48" customHeight="1">
      <c r="A114" s="67">
        <v>80</v>
      </c>
      <c r="B114" s="68" t="s">
        <v>99</v>
      </c>
      <c r="C114" s="65">
        <v>1430</v>
      </c>
      <c r="D114" s="65">
        <v>1430</v>
      </c>
      <c r="E114" s="130">
        <f t="shared" si="16"/>
        <v>100</v>
      </c>
      <c r="F114" s="65">
        <v>1490</v>
      </c>
      <c r="G114" s="130">
        <f t="shared" si="12"/>
        <v>104.19580419580419</v>
      </c>
      <c r="H114" s="65">
        <v>1490</v>
      </c>
      <c r="I114" s="130">
        <f t="shared" si="13"/>
        <v>100</v>
      </c>
      <c r="J114" s="65">
        <v>1490</v>
      </c>
      <c r="K114" s="130">
        <f t="shared" si="14"/>
        <v>100</v>
      </c>
      <c r="L114" s="69"/>
      <c r="M114" s="70"/>
      <c r="N114" s="70"/>
      <c r="O114" s="70"/>
      <c r="P114" s="70"/>
      <c r="Q114" s="70"/>
    </row>
    <row r="115" spans="1:17" ht="57" customHeight="1">
      <c r="A115" s="67">
        <v>81</v>
      </c>
      <c r="B115" s="89" t="s">
        <v>100</v>
      </c>
      <c r="C115" s="65">
        <v>5</v>
      </c>
      <c r="D115" s="65">
        <v>5</v>
      </c>
      <c r="E115" s="130">
        <f t="shared" si="16"/>
        <v>100</v>
      </c>
      <c r="F115" s="65">
        <v>5</v>
      </c>
      <c r="G115" s="130">
        <f t="shared" si="12"/>
        <v>100</v>
      </c>
      <c r="H115" s="65">
        <v>5</v>
      </c>
      <c r="I115" s="130">
        <f t="shared" si="13"/>
        <v>100</v>
      </c>
      <c r="J115" s="65">
        <v>5</v>
      </c>
      <c r="K115" s="130">
        <f t="shared" si="14"/>
        <v>100</v>
      </c>
      <c r="L115" s="69"/>
      <c r="M115" s="70"/>
      <c r="N115" s="70"/>
      <c r="O115" s="70"/>
      <c r="P115" s="70"/>
      <c r="Q115" s="70"/>
    </row>
    <row r="116" spans="1:17" ht="70.5" customHeight="1" hidden="1">
      <c r="A116" s="67">
        <v>93</v>
      </c>
      <c r="B116" s="68" t="s">
        <v>89</v>
      </c>
      <c r="C116" s="65"/>
      <c r="D116" s="65"/>
      <c r="E116" s="130" t="e">
        <f t="shared" si="16"/>
        <v>#DIV/0!</v>
      </c>
      <c r="F116" s="65"/>
      <c r="G116" s="130" t="e">
        <f t="shared" si="12"/>
        <v>#DIV/0!</v>
      </c>
      <c r="H116" s="65"/>
      <c r="I116" s="130" t="e">
        <f t="shared" si="13"/>
        <v>#DIV/0!</v>
      </c>
      <c r="J116" s="65"/>
      <c r="K116" s="130" t="e">
        <f t="shared" si="14"/>
        <v>#DIV/0!</v>
      </c>
      <c r="L116" s="69"/>
      <c r="M116" s="70"/>
      <c r="N116" s="70"/>
      <c r="O116" s="70"/>
      <c r="P116" s="70"/>
      <c r="Q116" s="70"/>
    </row>
    <row r="117" spans="1:17" ht="49.5" customHeight="1">
      <c r="A117" s="67"/>
      <c r="B117" s="79" t="s">
        <v>88</v>
      </c>
      <c r="C117" s="75"/>
      <c r="D117" s="75"/>
      <c r="E117" s="158"/>
      <c r="F117" s="75"/>
      <c r="G117" s="158"/>
      <c r="H117" s="75"/>
      <c r="I117" s="158"/>
      <c r="J117" s="75"/>
      <c r="K117" s="158"/>
      <c r="L117" s="69"/>
      <c r="M117" s="70"/>
      <c r="N117" s="70"/>
      <c r="O117" s="70"/>
      <c r="P117" s="70"/>
      <c r="Q117" s="70"/>
    </row>
    <row r="118" spans="1:17" ht="62.25" customHeight="1">
      <c r="A118" s="67">
        <v>82</v>
      </c>
      <c r="B118" s="68" t="s">
        <v>101</v>
      </c>
      <c r="C118" s="65">
        <v>376.3</v>
      </c>
      <c r="D118" s="65">
        <v>287.2</v>
      </c>
      <c r="E118" s="130">
        <f t="shared" si="16"/>
        <v>76.32208344406058</v>
      </c>
      <c r="F118" s="65">
        <v>287</v>
      </c>
      <c r="G118" s="130">
        <f t="shared" si="12"/>
        <v>99.93036211699165</v>
      </c>
      <c r="H118" s="65">
        <v>287.3</v>
      </c>
      <c r="I118" s="130">
        <f t="shared" si="13"/>
        <v>100.10452961672473</v>
      </c>
      <c r="J118" s="65">
        <v>286.9</v>
      </c>
      <c r="K118" s="130">
        <f t="shared" si="14"/>
        <v>99.86077271145143</v>
      </c>
      <c r="L118" s="69"/>
      <c r="M118" s="70"/>
      <c r="N118" s="70"/>
      <c r="O118" s="70"/>
      <c r="P118" s="70"/>
      <c r="Q118" s="70"/>
    </row>
    <row r="119" spans="1:17" ht="49.5" customHeight="1">
      <c r="A119" s="67">
        <v>83</v>
      </c>
      <c r="B119" s="68" t="s">
        <v>94</v>
      </c>
      <c r="C119" s="65">
        <v>31.8</v>
      </c>
      <c r="D119" s="65">
        <v>30.4</v>
      </c>
      <c r="E119" s="130">
        <f t="shared" si="16"/>
        <v>95.59748427672955</v>
      </c>
      <c r="F119" s="65">
        <v>31.1</v>
      </c>
      <c r="G119" s="130">
        <f t="shared" si="12"/>
        <v>102.30263157894737</v>
      </c>
      <c r="H119" s="65">
        <v>31.8</v>
      </c>
      <c r="I119" s="130">
        <f t="shared" si="13"/>
        <v>102.2508038585209</v>
      </c>
      <c r="J119" s="65">
        <v>32.4</v>
      </c>
      <c r="K119" s="130">
        <f t="shared" si="14"/>
        <v>101.88679245283019</v>
      </c>
      <c r="L119" s="69"/>
      <c r="M119" s="70"/>
      <c r="N119" s="70"/>
      <c r="O119" s="70"/>
      <c r="P119" s="70"/>
      <c r="Q119" s="70"/>
    </row>
    <row r="120" spans="1:17" ht="49.5" customHeight="1">
      <c r="A120" s="67">
        <v>84</v>
      </c>
      <c r="B120" s="68" t="s">
        <v>95</v>
      </c>
      <c r="C120" s="65">
        <v>73.4</v>
      </c>
      <c r="D120" s="65">
        <v>72.6</v>
      </c>
      <c r="E120" s="130">
        <f t="shared" si="16"/>
        <v>98.9100817438692</v>
      </c>
      <c r="F120" s="65">
        <v>73.3</v>
      </c>
      <c r="G120" s="130">
        <f t="shared" si="12"/>
        <v>100.96418732782368</v>
      </c>
      <c r="H120" s="65">
        <v>74</v>
      </c>
      <c r="I120" s="130">
        <f t="shared" si="13"/>
        <v>100.9549795361528</v>
      </c>
      <c r="J120" s="65">
        <v>74.6</v>
      </c>
      <c r="K120" s="130">
        <f t="shared" si="14"/>
        <v>100.8108108108108</v>
      </c>
      <c r="L120" s="69"/>
      <c r="M120" s="70"/>
      <c r="N120" s="70"/>
      <c r="O120" s="70"/>
      <c r="P120" s="70"/>
      <c r="Q120" s="70"/>
    </row>
    <row r="121" spans="1:17" ht="49.5" customHeight="1" hidden="1">
      <c r="A121" s="67">
        <v>97</v>
      </c>
      <c r="B121" s="68" t="s">
        <v>102</v>
      </c>
      <c r="C121" s="65"/>
      <c r="D121" s="65"/>
      <c r="E121" s="130" t="e">
        <f t="shared" si="16"/>
        <v>#DIV/0!</v>
      </c>
      <c r="F121" s="65"/>
      <c r="G121" s="130" t="e">
        <f t="shared" si="12"/>
        <v>#DIV/0!</v>
      </c>
      <c r="H121" s="65"/>
      <c r="I121" s="130" t="e">
        <f t="shared" si="13"/>
        <v>#DIV/0!</v>
      </c>
      <c r="J121" s="65"/>
      <c r="K121" s="130" t="e">
        <f t="shared" si="14"/>
        <v>#DIV/0!</v>
      </c>
      <c r="L121" s="69"/>
      <c r="M121" s="70"/>
      <c r="N121" s="70"/>
      <c r="O121" s="70"/>
      <c r="P121" s="70"/>
      <c r="Q121" s="70"/>
    </row>
    <row r="122" spans="1:17" ht="49.5" customHeight="1">
      <c r="A122" s="67">
        <v>85</v>
      </c>
      <c r="B122" s="68" t="s">
        <v>93</v>
      </c>
      <c r="C122" s="65">
        <v>60.8</v>
      </c>
      <c r="D122" s="65">
        <v>60.8</v>
      </c>
      <c r="E122" s="130">
        <f t="shared" si="16"/>
        <v>100</v>
      </c>
      <c r="F122" s="65">
        <v>60.8</v>
      </c>
      <c r="G122" s="130">
        <f t="shared" si="12"/>
        <v>100</v>
      </c>
      <c r="H122" s="65">
        <v>60.8</v>
      </c>
      <c r="I122" s="130">
        <f t="shared" si="13"/>
        <v>100</v>
      </c>
      <c r="J122" s="65">
        <v>60.8</v>
      </c>
      <c r="K122" s="130">
        <f t="shared" si="14"/>
        <v>100</v>
      </c>
      <c r="L122" s="69"/>
      <c r="M122" s="70"/>
      <c r="N122" s="70"/>
      <c r="O122" s="70"/>
      <c r="P122" s="70"/>
      <c r="Q122" s="70"/>
    </row>
    <row r="123" spans="1:17" ht="49.5" customHeight="1">
      <c r="A123" s="67">
        <v>86</v>
      </c>
      <c r="B123" s="68" t="s">
        <v>90</v>
      </c>
      <c r="C123" s="65">
        <v>51.2</v>
      </c>
      <c r="D123" s="65">
        <v>52</v>
      </c>
      <c r="E123" s="130">
        <f t="shared" si="16"/>
        <v>101.5625</v>
      </c>
      <c r="F123" s="65">
        <v>52.5</v>
      </c>
      <c r="G123" s="130">
        <f t="shared" si="12"/>
        <v>100.96153846153845</v>
      </c>
      <c r="H123" s="65">
        <v>52.9</v>
      </c>
      <c r="I123" s="130">
        <f t="shared" si="13"/>
        <v>100.76190476190476</v>
      </c>
      <c r="J123" s="65">
        <v>53.1</v>
      </c>
      <c r="K123" s="130">
        <f t="shared" si="14"/>
        <v>100.37807183364839</v>
      </c>
      <c r="L123" s="69"/>
      <c r="M123" s="70"/>
      <c r="N123" s="70"/>
      <c r="O123" s="70"/>
      <c r="P123" s="70"/>
      <c r="Q123" s="70"/>
    </row>
    <row r="124" spans="1:17" ht="49.5" customHeight="1">
      <c r="A124" s="67"/>
      <c r="B124" s="88" t="s">
        <v>91</v>
      </c>
      <c r="C124" s="75"/>
      <c r="D124" s="75"/>
      <c r="E124" s="158"/>
      <c r="F124" s="75"/>
      <c r="G124" s="158"/>
      <c r="H124" s="75"/>
      <c r="I124" s="158"/>
      <c r="J124" s="75"/>
      <c r="K124" s="158"/>
      <c r="L124" s="69"/>
      <c r="M124" s="70"/>
      <c r="N124" s="70"/>
      <c r="O124" s="70"/>
      <c r="P124" s="70"/>
      <c r="Q124" s="70"/>
    </row>
    <row r="125" spans="1:17" ht="54.75" customHeight="1">
      <c r="A125" s="67">
        <v>87</v>
      </c>
      <c r="B125" s="68" t="s">
        <v>140</v>
      </c>
      <c r="C125" s="65">
        <v>1250</v>
      </c>
      <c r="D125" s="65">
        <v>156</v>
      </c>
      <c r="E125" s="130">
        <f t="shared" si="16"/>
        <v>12.479999999999999</v>
      </c>
      <c r="F125" s="65">
        <v>157</v>
      </c>
      <c r="G125" s="130">
        <f t="shared" si="12"/>
        <v>100.64102564102564</v>
      </c>
      <c r="H125" s="65">
        <v>158</v>
      </c>
      <c r="I125" s="130">
        <f t="shared" si="13"/>
        <v>100.63694267515923</v>
      </c>
      <c r="J125" s="65">
        <v>158</v>
      </c>
      <c r="K125" s="130">
        <f t="shared" si="14"/>
        <v>100</v>
      </c>
      <c r="L125" s="69"/>
      <c r="M125" s="70"/>
      <c r="N125" s="70"/>
      <c r="O125" s="70"/>
      <c r="P125" s="70"/>
      <c r="Q125" s="70"/>
    </row>
    <row r="126" spans="1:17" ht="75.75" customHeight="1">
      <c r="A126" s="67">
        <v>88</v>
      </c>
      <c r="B126" s="68" t="s">
        <v>141</v>
      </c>
      <c r="C126" s="65">
        <v>2150</v>
      </c>
      <c r="D126" s="65">
        <v>1838</v>
      </c>
      <c r="E126" s="130">
        <f t="shared" si="16"/>
        <v>85.48837209302326</v>
      </c>
      <c r="F126" s="65">
        <v>1839</v>
      </c>
      <c r="G126" s="130">
        <f t="shared" si="12"/>
        <v>100.0544069640914</v>
      </c>
      <c r="H126" s="65">
        <v>1842</v>
      </c>
      <c r="I126" s="130">
        <f t="shared" si="13"/>
        <v>100.16313213703098</v>
      </c>
      <c r="J126" s="65">
        <v>1852</v>
      </c>
      <c r="K126" s="130">
        <f t="shared" si="14"/>
        <v>100.54288816503801</v>
      </c>
      <c r="L126" s="69"/>
      <c r="M126" s="70"/>
      <c r="N126" s="70"/>
      <c r="O126" s="70"/>
      <c r="P126" s="70"/>
      <c r="Q126" s="70"/>
    </row>
    <row r="127" spans="1:17" ht="120.75" customHeight="1">
      <c r="A127" s="67">
        <v>89</v>
      </c>
      <c r="B127" s="68" t="s">
        <v>92</v>
      </c>
      <c r="C127" s="65">
        <v>45515</v>
      </c>
      <c r="D127" s="65">
        <v>30000</v>
      </c>
      <c r="E127" s="130">
        <f t="shared" si="16"/>
        <v>65.9123365923322</v>
      </c>
      <c r="F127" s="65">
        <v>30000</v>
      </c>
      <c r="G127" s="130">
        <f t="shared" si="12"/>
        <v>100</v>
      </c>
      <c r="H127" s="65">
        <v>30000</v>
      </c>
      <c r="I127" s="130">
        <f t="shared" si="13"/>
        <v>100</v>
      </c>
      <c r="J127" s="65">
        <v>30000</v>
      </c>
      <c r="K127" s="130">
        <f t="shared" si="14"/>
        <v>100</v>
      </c>
      <c r="L127" s="69"/>
      <c r="M127" s="70"/>
      <c r="N127" s="70"/>
      <c r="O127" s="70"/>
      <c r="P127" s="70"/>
      <c r="Q127" s="70"/>
    </row>
    <row r="128" spans="1:17" ht="17.25" customHeight="1">
      <c r="A128" s="131"/>
      <c r="B128" s="132"/>
      <c r="C128" s="76"/>
      <c r="D128" s="76"/>
      <c r="E128" s="133"/>
      <c r="F128" s="76"/>
      <c r="G128" s="133"/>
      <c r="H128" s="76"/>
      <c r="I128" s="133"/>
      <c r="J128" s="76"/>
      <c r="K128" s="133"/>
      <c r="L128" s="70" t="s">
        <v>139</v>
      </c>
      <c r="M128" s="70"/>
      <c r="N128" s="70"/>
      <c r="O128" s="70"/>
      <c r="P128" s="70"/>
      <c r="Q128" s="70"/>
    </row>
    <row r="129" spans="1:17" ht="17.25" customHeight="1">
      <c r="A129" s="131"/>
      <c r="B129" s="132"/>
      <c r="C129" s="76"/>
      <c r="D129" s="76"/>
      <c r="E129" s="133"/>
      <c r="F129" s="76"/>
      <c r="G129" s="133"/>
      <c r="H129" s="76"/>
      <c r="I129" s="133"/>
      <c r="J129" s="76"/>
      <c r="K129" s="133"/>
      <c r="L129" s="70"/>
      <c r="M129" s="70"/>
      <c r="N129" s="70"/>
      <c r="O129" s="70"/>
      <c r="P129" s="70"/>
      <c r="Q129" s="70"/>
    </row>
    <row r="130" spans="1:17" ht="17.25" customHeight="1">
      <c r="A130" s="131"/>
      <c r="B130" s="183" t="s">
        <v>152</v>
      </c>
      <c r="C130" s="184"/>
      <c r="D130" s="160"/>
      <c r="E130" s="161"/>
      <c r="F130" s="133"/>
      <c r="G130" s="161"/>
      <c r="H130" s="76"/>
      <c r="I130" s="133"/>
      <c r="J130" s="76"/>
      <c r="K130" s="133"/>
      <c r="L130" s="70"/>
      <c r="M130" s="70"/>
      <c r="N130" s="70"/>
      <c r="O130" s="70"/>
      <c r="P130" s="70"/>
      <c r="Q130" s="70"/>
    </row>
    <row r="131" spans="1:10" ht="15">
      <c r="A131" s="71"/>
      <c r="B131" s="183" t="s">
        <v>147</v>
      </c>
      <c r="C131" s="184"/>
      <c r="D131" s="160"/>
      <c r="E131" s="161"/>
      <c r="F131" s="183"/>
      <c r="G131" s="184"/>
      <c r="I131" s="178"/>
      <c r="J131" s="179"/>
    </row>
    <row r="132" spans="2:8" ht="15">
      <c r="B132" s="146" t="s">
        <v>115</v>
      </c>
      <c r="C132" s="91"/>
      <c r="D132" s="162"/>
      <c r="E132" s="150"/>
      <c r="F132" s="146"/>
      <c r="G132" s="150"/>
      <c r="H132" s="71" t="s">
        <v>151</v>
      </c>
    </row>
  </sheetData>
  <sheetProtection/>
  <mergeCells count="19">
    <mergeCell ref="A11:A12"/>
    <mergeCell ref="B11:B12"/>
    <mergeCell ref="B24:D24"/>
    <mergeCell ref="H1:K1"/>
    <mergeCell ref="B35:K35"/>
    <mergeCell ref="B49:K49"/>
    <mergeCell ref="H3:K3"/>
    <mergeCell ref="H4:K4"/>
    <mergeCell ref="H5:K5"/>
    <mergeCell ref="H6:K6"/>
    <mergeCell ref="H7:K7"/>
    <mergeCell ref="B80:K80"/>
    <mergeCell ref="I131:J131"/>
    <mergeCell ref="I2:J2"/>
    <mergeCell ref="B9:J9"/>
    <mergeCell ref="B10:J10"/>
    <mergeCell ref="B130:C130"/>
    <mergeCell ref="B131:C131"/>
    <mergeCell ref="F131:G131"/>
  </mergeCells>
  <printOptions/>
  <pageMargins left="0.31496062992125984" right="0.31496062992125984" top="0.9448818897637796" bottom="0.35433070866141736" header="0.31496062992125984" footer="0.31496062992125984"/>
  <pageSetup horizontalDpi="600" verticalDpi="600" orientation="landscape" paperSize="9" scale="71" r:id="rId1"/>
  <headerFooter differentFirst="1" scaleWithDoc="0">
    <oddHeader>&amp;C&amp;P</oddHeader>
  </headerFooter>
  <rowBreaks count="6" manualBreakCount="6">
    <brk id="21" max="10" man="1"/>
    <brk id="34" max="10" man="1"/>
    <brk id="54" max="10" man="1"/>
    <brk id="70" max="10" man="1"/>
    <brk id="84" max="10" man="1"/>
    <brk id="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Plotko</cp:lastModifiedBy>
  <cp:lastPrinted>2019-11-19T12:20:28Z</cp:lastPrinted>
  <dcterms:created xsi:type="dcterms:W3CDTF">2010-11-18T16:28:39Z</dcterms:created>
  <dcterms:modified xsi:type="dcterms:W3CDTF">2019-12-24T07:23:47Z</dcterms:modified>
  <cp:category/>
  <cp:version/>
  <cp:contentType/>
  <cp:contentStatus/>
</cp:coreProperties>
</file>